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kolmanova\Documents\2024\Ceník od 15.3.2024\"/>
    </mc:Choice>
  </mc:AlternateContent>
  <xr:revisionPtr revIDLastSave="0" documentId="8_{5FF19487-DA14-4701-A014-E7FCDDE68904}" xr6:coauthVersionLast="47" xr6:coauthVersionMax="47" xr10:uidLastSave="{00000000-0000-0000-0000-000000000000}"/>
  <workbookProtection workbookAlgorithmName="SHA-512" workbookHashValue="+evMgHGuGahWgcb6SLWfqyd3bgYfesgJnKL5Z+8jHK5xJgr0K1bXsudHvjr4nSVv6sM2WVpIKwfWpfgyNHq4dQ==" workbookSaltValue="irP3dvF8Idu9nhKfDo8Oew==" workbookSpinCount="100000" lockStructure="1"/>
  <bookViews>
    <workbookView xWindow="-120" yWindow="-120" windowWidth="29040" windowHeight="15840" activeTab="4" xr2:uid="{00000000-000D-0000-FFFF-FFFF00000000}"/>
  </bookViews>
  <sheets>
    <sheet name="nosné zdivo" sheetId="1" r:id="rId1"/>
    <sheet name="nenosné zdivo" sheetId="7" r:id="rId2"/>
    <sheet name="překlady" sheetId="2" r:id="rId3"/>
    <sheet name="stropní systém" sheetId="3" r:id="rId4"/>
    <sheet name="U-profily" sheetId="4" r:id="rId5"/>
    <sheet name="lepidlo+nářadí" sheetId="5" r:id="rId6"/>
  </sheets>
  <definedNames>
    <definedName name="_xlnm.Print_Area" localSheetId="5">'lepidlo+nářadí'!$B$3:$H$20</definedName>
    <definedName name="_xlnm.Print_Area" localSheetId="0">'nosné zdivo'!#REF!</definedName>
    <definedName name="_xlnm.Print_Area" localSheetId="2">překlady!$C$3:$N$55</definedName>
    <definedName name="_xlnm.Print_Area" localSheetId="3">'stropní systém'!$B$2:$I$64</definedName>
    <definedName name="_xlnm.Print_Area" localSheetId="4">'U-profily'!$B$2:$L$20</definedName>
  </definedNames>
  <calcPr calcId="191029"/>
</workbook>
</file>

<file path=xl/calcChain.xml><?xml version="1.0" encoding="utf-8"?>
<calcChain xmlns="http://schemas.openxmlformats.org/spreadsheetml/2006/main">
  <c r="G20" i="1" l="1"/>
  <c r="G19" i="1"/>
  <c r="G24" i="7"/>
  <c r="G21" i="7"/>
  <c r="G47" i="1" l="1"/>
  <c r="G46" i="1"/>
  <c r="G38" i="1"/>
  <c r="G37" i="1"/>
  <c r="G30" i="1"/>
  <c r="G29" i="1"/>
</calcChain>
</file>

<file path=xl/sharedStrings.xml><?xml version="1.0" encoding="utf-8"?>
<sst xmlns="http://schemas.openxmlformats.org/spreadsheetml/2006/main" count="378" uniqueCount="188">
  <si>
    <t>Tepelný odpor</t>
  </si>
  <si>
    <t>Spotřeba</t>
  </si>
  <si>
    <t>Expediční hmotnost</t>
  </si>
  <si>
    <t>Hmotnost</t>
  </si>
  <si>
    <t>Obsah palety</t>
  </si>
  <si>
    <t>Cena (bez DPH)</t>
  </si>
  <si>
    <t>délka</t>
  </si>
  <si>
    <t>výška</t>
  </si>
  <si>
    <t>šířka</t>
  </si>
  <si>
    <r>
      <rPr>
        <b/>
        <sz val="10"/>
        <color theme="0"/>
        <rFont val="Arial"/>
        <family val="2"/>
        <charset val="238"/>
      </rPr>
      <t>R</t>
    </r>
    <r>
      <rPr>
        <b/>
        <vertAlign val="subscript"/>
        <sz val="8"/>
        <color theme="0"/>
        <rFont val="Arial"/>
        <family val="2"/>
        <charset val="238"/>
      </rPr>
      <t xml:space="preserve">10 DRY  </t>
    </r>
    <r>
      <rPr>
        <b/>
        <sz val="10"/>
        <color theme="0"/>
        <rFont val="Arial"/>
        <family val="2"/>
        <charset val="238"/>
      </rPr>
      <t>(m2K/W)</t>
    </r>
  </si>
  <si>
    <r>
      <rPr>
        <b/>
        <sz val="10"/>
        <color theme="0"/>
        <rFont val="Arial CE"/>
        <charset val="238"/>
      </rPr>
      <t>ks / m</t>
    </r>
    <r>
      <rPr>
        <b/>
        <vertAlign val="superscript"/>
        <sz val="10"/>
        <color indexed="9"/>
        <rFont val="Arial CE"/>
        <charset val="238"/>
      </rPr>
      <t>3</t>
    </r>
  </si>
  <si>
    <r>
      <rPr>
        <b/>
        <sz val="10"/>
        <color theme="0"/>
        <rFont val="Arial CE"/>
        <charset val="238"/>
      </rPr>
      <t>ks / m</t>
    </r>
    <r>
      <rPr>
        <b/>
        <vertAlign val="superscript"/>
        <sz val="10"/>
        <color indexed="9"/>
        <rFont val="Arial CE"/>
        <charset val="238"/>
      </rPr>
      <t>2</t>
    </r>
  </si>
  <si>
    <t>ø kg / pal</t>
  </si>
  <si>
    <t>kg / ks</t>
  </si>
  <si>
    <r>
      <rPr>
        <b/>
        <sz val="10"/>
        <color theme="0"/>
        <rFont val="Arial CE"/>
        <charset val="238"/>
      </rPr>
      <t>m</t>
    </r>
    <r>
      <rPr>
        <b/>
        <vertAlign val="superscript"/>
        <sz val="10"/>
        <color indexed="9"/>
        <rFont val="Arial CE"/>
        <charset val="238"/>
      </rPr>
      <t>3</t>
    </r>
  </si>
  <si>
    <t>ks</t>
  </si>
  <si>
    <r>
      <rPr>
        <b/>
        <sz val="10"/>
        <color theme="0"/>
        <rFont val="Arial CE"/>
        <charset val="238"/>
      </rPr>
      <t>Kč / m</t>
    </r>
    <r>
      <rPr>
        <b/>
        <vertAlign val="superscript"/>
        <sz val="10"/>
        <color indexed="9"/>
        <rFont val="Arial CE"/>
        <charset val="238"/>
      </rPr>
      <t>3</t>
    </r>
  </si>
  <si>
    <r>
      <rPr>
        <b/>
        <sz val="10"/>
        <color theme="0"/>
        <rFont val="Arial CE"/>
        <charset val="238"/>
      </rPr>
      <t>Kč / m</t>
    </r>
    <r>
      <rPr>
        <b/>
        <vertAlign val="superscript"/>
        <sz val="10"/>
        <color indexed="9"/>
        <rFont val="Arial CE"/>
        <charset val="238"/>
      </rPr>
      <t>2</t>
    </r>
  </si>
  <si>
    <t>Kč / ks</t>
  </si>
  <si>
    <t>Ucelená dodávka pouze sortimentu P2-440 = 24 palet / 22 palet auto s hydraulickou rukou.</t>
  </si>
  <si>
    <r>
      <rPr>
        <b/>
        <sz val="12"/>
        <color theme="1"/>
        <rFont val="Arial CE"/>
        <charset val="238"/>
      </rPr>
      <t xml:space="preserve">TVÁRNICE PORFIX P4-600 </t>
    </r>
    <r>
      <rPr>
        <sz val="12"/>
        <color theme="1"/>
        <rFont val="Arial CE"/>
        <charset val="238"/>
      </rPr>
      <t>- hladké *(HL), s perem, drážkou a kapsou (PDK)</t>
    </r>
  </si>
  <si>
    <t>pevnost 4Mpa</t>
  </si>
  <si>
    <t>ks / m3</t>
  </si>
  <si>
    <t>ks / m2</t>
  </si>
  <si>
    <t>m3</t>
  </si>
  <si>
    <t>Kč / m3</t>
  </si>
  <si>
    <t>Kč / m2</t>
  </si>
  <si>
    <t>Ucelená dodávka pouze sortimentu P4-600 = 18 palet / 18 palet  auto s hydraulickou rukou.</t>
  </si>
  <si>
    <r>
      <rPr>
        <b/>
        <sz val="12"/>
        <rFont val="Arial CE"/>
        <charset val="238"/>
      </rPr>
      <t xml:space="preserve">TVÁRNICE PORFIX P6-650 </t>
    </r>
    <r>
      <rPr>
        <sz val="12"/>
        <rFont val="Arial CE"/>
        <charset val="238"/>
      </rPr>
      <t xml:space="preserve"> - hladké *(HL), s perem, drážkou a kapsou (PDK)</t>
    </r>
  </si>
  <si>
    <t>pevnost 6Mpa</t>
  </si>
  <si>
    <t>Ucelená dodávka pouze sortimentu P6-650 = 16 palet / 16 palet auto  s hydraulickou rukou.</t>
  </si>
  <si>
    <t>PŘÍČKOVKY PORFIX hladké P2-500, P4-600, P6-650</t>
  </si>
  <si>
    <t>Příčkovky PORFIX P2-500</t>
  </si>
  <si>
    <t>Rozměr [mm]</t>
  </si>
  <si>
    <t>Příčkovky PORFIX P4-600</t>
  </si>
  <si>
    <t>Příčkovky PORFIX P6-650</t>
  </si>
  <si>
    <t>Ucelená dodávka pouze sortimentu příčkovek P2-500 = 22 palet / 22 palet auto  s hydraulickou rukou.</t>
  </si>
  <si>
    <t>Ucelená dodávka pouze sortimentu příčkovek P4-600 = 18 palet / 18 palet auto s hydraulickou rukou.</t>
  </si>
  <si>
    <t>Ucelená dodávka pouze sortimentu příčkovek P6-650 = 16 palet / 16 palet auto s hydraulickou rukou.</t>
  </si>
  <si>
    <t>NP - NOSNÉ PŘEKLADY PORFIX</t>
  </si>
  <si>
    <t xml:space="preserve">Uložení </t>
  </si>
  <si>
    <t>Maximální světlost otvoru</t>
  </si>
  <si>
    <t>mm</t>
  </si>
  <si>
    <t>kN/m</t>
  </si>
  <si>
    <t>NENOSNÉ PŘEKLADY PORFIX</t>
  </si>
  <si>
    <t>Uložení</t>
  </si>
  <si>
    <t xml:space="preserve">STROPNÍ VLOŽKA PORFIX </t>
  </si>
  <si>
    <t>Orientační spotřeba</t>
  </si>
  <si>
    <t xml:space="preserve"> Hmotnost</t>
  </si>
  <si>
    <r>
      <rPr>
        <b/>
        <sz val="10"/>
        <color theme="0"/>
        <rFont val="Arial CE"/>
        <charset val="238"/>
      </rPr>
      <t>ks / m</t>
    </r>
    <r>
      <rPr>
        <b/>
        <vertAlign val="superscript"/>
        <sz val="10"/>
        <color indexed="9"/>
        <rFont val="Arial CE"/>
        <charset val="238"/>
      </rPr>
      <t>2</t>
    </r>
    <r>
      <rPr>
        <b/>
        <sz val="10"/>
        <color indexed="9"/>
        <rFont val="Arial CE"/>
        <charset val="238"/>
      </rPr>
      <t xml:space="preserve"> stropu</t>
    </r>
  </si>
  <si>
    <t>STROPNÍ NOSNÍKY PORFIX</t>
  </si>
  <si>
    <r>
      <rPr>
        <sz val="10"/>
        <rFont val="Arial CE"/>
        <charset val="238"/>
      </rPr>
      <t>typ "A" - obytné prostory do 2,0 kN / m</t>
    </r>
    <r>
      <rPr>
        <vertAlign val="superscript"/>
        <sz val="10"/>
        <rFont val="Arial CE"/>
        <charset val="238"/>
      </rPr>
      <t>2</t>
    </r>
  </si>
  <si>
    <t>Délka</t>
  </si>
  <si>
    <t>Min.uložení- přímo na zdivo/ bez ztužujícího věnce</t>
  </si>
  <si>
    <t>Max. světlost otvoru</t>
  </si>
  <si>
    <t>U-PROFILY PORFIX</t>
  </si>
  <si>
    <t xml:space="preserve">Šířka otvoru </t>
  </si>
  <si>
    <t xml:space="preserve">Výška otvoru        </t>
  </si>
  <si>
    <t>kg / pal</t>
  </si>
  <si>
    <t>bm</t>
  </si>
  <si>
    <t>MALTOVINY PORFIX</t>
  </si>
  <si>
    <t>Název</t>
  </si>
  <si>
    <t>Počet pytlů na paletě</t>
  </si>
  <si>
    <t xml:space="preserve">Hmotnost </t>
  </si>
  <si>
    <t>Cena ( bez DPH)</t>
  </si>
  <si>
    <t>kg / pytel</t>
  </si>
  <si>
    <t>kg / paleta</t>
  </si>
  <si>
    <t>Kč / pytel</t>
  </si>
  <si>
    <t>Kč / kg</t>
  </si>
  <si>
    <t xml:space="preserve">Lepidlo </t>
  </si>
  <si>
    <t>ZDÍCÍ NEREZOVÁ SPOJKA PORFIX</t>
  </si>
  <si>
    <t>Počet ks v balení</t>
  </si>
  <si>
    <t>Kč / bal</t>
  </si>
  <si>
    <t>Zdící nerezová spojka</t>
  </si>
  <si>
    <t>POZNÁMKA: Fakturační jednotka je ks. Prodej pouze po uceleném balení (25 kusů).</t>
  </si>
  <si>
    <t>SADA NÁŘADÍ</t>
  </si>
  <si>
    <t xml:space="preserve">Sada nářadí </t>
  </si>
  <si>
    <t>Zednická lžíce - 150 mm, gumová palice, zednická lžíce, drážkovač, škrabák na pórobeton, provázek 30 m, vědro 12 l</t>
  </si>
  <si>
    <t>d x v x š [mm]</t>
  </si>
  <si>
    <r>
      <t>R</t>
    </r>
    <r>
      <rPr>
        <b/>
        <vertAlign val="subscript"/>
        <sz val="10"/>
        <color indexed="9"/>
        <rFont val="Arial"/>
        <family val="2"/>
        <charset val="238"/>
      </rPr>
      <t>w</t>
    </r>
    <r>
      <rPr>
        <b/>
        <sz val="10"/>
        <color indexed="9"/>
        <rFont val="Arial"/>
        <family val="2"/>
        <charset val="238"/>
      </rPr>
      <t xml:space="preserve"> (dB)</t>
    </r>
  </si>
  <si>
    <r>
      <t>ks / m</t>
    </r>
    <r>
      <rPr>
        <b/>
        <vertAlign val="superscript"/>
        <sz val="10"/>
        <color indexed="9"/>
        <rFont val="Arial CE"/>
        <charset val="238"/>
      </rPr>
      <t>3</t>
    </r>
  </si>
  <si>
    <r>
      <t>ks / m</t>
    </r>
    <r>
      <rPr>
        <b/>
        <vertAlign val="superscript"/>
        <sz val="10"/>
        <color indexed="9"/>
        <rFont val="Arial CE"/>
        <charset val="238"/>
      </rPr>
      <t>2</t>
    </r>
  </si>
  <si>
    <r>
      <t>m</t>
    </r>
    <r>
      <rPr>
        <b/>
        <vertAlign val="superscript"/>
        <sz val="10"/>
        <color indexed="9"/>
        <rFont val="Arial CE"/>
        <charset val="238"/>
      </rPr>
      <t>3</t>
    </r>
  </si>
  <si>
    <t xml:space="preserve">Rozměr </t>
  </si>
  <si>
    <t>pevnost 20Mpa</t>
  </si>
  <si>
    <r>
      <t>TVÁRNICE PORFIX P2-440</t>
    </r>
    <r>
      <rPr>
        <sz val="12"/>
        <rFont val="Arial CE"/>
        <charset val="238"/>
      </rPr>
      <t xml:space="preserve"> - hladké (HL), s perem, drážkou a kapsou (PDK)</t>
    </r>
  </si>
  <si>
    <t>Vzduchová neprůzvučnost</t>
  </si>
  <si>
    <r>
      <rPr>
        <b/>
        <sz val="12"/>
        <rFont val="Arial CE"/>
        <charset val="238"/>
      </rPr>
      <t xml:space="preserve">TVÁRNICE PORFIX PREMIUM P2-400 </t>
    </r>
    <r>
      <rPr>
        <sz val="12"/>
        <rFont val="Arial CE"/>
        <charset val="238"/>
      </rPr>
      <t>hladké</t>
    </r>
    <r>
      <rPr>
        <sz val="12"/>
        <color theme="1"/>
        <rFont val="Arial CE"/>
        <charset val="238"/>
      </rPr>
      <t>*</t>
    </r>
    <r>
      <rPr>
        <sz val="12"/>
        <rFont val="Arial CE"/>
        <charset val="238"/>
      </rPr>
      <t>(HL)</t>
    </r>
    <r>
      <rPr>
        <b/>
        <sz val="12"/>
        <rFont val="Arial CE"/>
        <charset val="238"/>
      </rPr>
      <t>,</t>
    </r>
    <r>
      <rPr>
        <sz val="12"/>
        <rFont val="Arial CE"/>
        <charset val="238"/>
      </rPr>
      <t xml:space="preserve"> s perem, drážkou a kapsou (PDK)</t>
    </r>
  </si>
  <si>
    <t>Výborné tepelně-izolační vlastnosti</t>
  </si>
  <si>
    <t>lambda:</t>
  </si>
  <si>
    <t>λ10 DRY  = 0,085W/mK</t>
  </si>
  <si>
    <t>λ10 DRY  = 0,098 W/mK</t>
  </si>
  <si>
    <r>
      <t xml:space="preserve">POZNÁMKA: </t>
    </r>
    <r>
      <rPr>
        <sz val="10"/>
        <rFont val="Arial CE"/>
        <charset val="238"/>
      </rPr>
      <t>U všech pórobetoných produktů je fakturační jednotka ks. Tvárnice PORFIX jsou balené do modré fólie a ukládají se na palety s označením POR o rozměru 1000 x 1000 mm.</t>
    </r>
  </si>
  <si>
    <r>
      <t>Kč / m</t>
    </r>
    <r>
      <rPr>
        <b/>
        <vertAlign val="superscript"/>
        <sz val="10"/>
        <color indexed="9"/>
        <rFont val="Arial CE"/>
        <charset val="238"/>
      </rPr>
      <t>3</t>
    </r>
  </si>
  <si>
    <r>
      <t>Kč / m</t>
    </r>
    <r>
      <rPr>
        <b/>
        <vertAlign val="superscript"/>
        <sz val="10"/>
        <color indexed="9"/>
        <rFont val="Arial CE"/>
        <charset val="238"/>
      </rPr>
      <t>2</t>
    </r>
  </si>
  <si>
    <t>Rw (dB)</t>
  </si>
  <si>
    <t xml:space="preserve">500 x 250 x 50 </t>
  </si>
  <si>
    <t xml:space="preserve">500 x 250 x 75 </t>
  </si>
  <si>
    <t xml:space="preserve">500 x 250 x 100 </t>
  </si>
  <si>
    <t xml:space="preserve">500 x 250 x 125 </t>
  </si>
  <si>
    <t>500 x 250 x 150</t>
  </si>
  <si>
    <t xml:space="preserve">500 x 250 x 200 </t>
  </si>
  <si>
    <t>Příčkovky 50, P2-500</t>
  </si>
  <si>
    <t>Příčkovky 75, P2-500</t>
  </si>
  <si>
    <t>Příčkovky 100, P2-500</t>
  </si>
  <si>
    <t>Příčkovky 125, P2-500</t>
  </si>
  <si>
    <t>Příčkovky 150, P2-500</t>
  </si>
  <si>
    <t>Příčkovky 200, P2-500</t>
  </si>
  <si>
    <t>Příčkovky 200, P4-600</t>
  </si>
  <si>
    <t>Příčkovky 200, P6-650</t>
  </si>
  <si>
    <t>pevnost  2 / 4 / 6Mpa</t>
  </si>
  <si>
    <t>500 x 250 x 300</t>
  </si>
  <si>
    <t>500 x 250 x 375</t>
  </si>
  <si>
    <t>500 x 250 x 500</t>
  </si>
  <si>
    <t>500 x 250 x 375**</t>
  </si>
  <si>
    <t>500 x 250 x 250</t>
  </si>
  <si>
    <t>Tvárnice 300, P2-400</t>
  </si>
  <si>
    <t>Tvárnice 375, P2-400</t>
  </si>
  <si>
    <t>Tvárnice 500, P2-400</t>
  </si>
  <si>
    <t>Tvárnice 250, P2-440</t>
  </si>
  <si>
    <t>Tvárnice 300, P2-440</t>
  </si>
  <si>
    <t>Tvárnice 375, P2-440</t>
  </si>
  <si>
    <t>Tvárnice 250, P4-600</t>
  </si>
  <si>
    <t>Tvárnice 300, P4-600</t>
  </si>
  <si>
    <t>Tvárnice 375, P4-600</t>
  </si>
  <si>
    <t>Tvárnice 250, P6-650</t>
  </si>
  <si>
    <t>Tvárnice 300, P6-650</t>
  </si>
  <si>
    <t>Tvárnice 375, P6-650</t>
  </si>
  <si>
    <t>PORFIX CZ a.s.</t>
  </si>
  <si>
    <t xml:space="preserve">Nově: Prodej a objednání je možné po neucelených paletách. </t>
  </si>
  <si>
    <t>Lepidlo PORFIX AKU</t>
  </si>
  <si>
    <t>kg/ks - sada</t>
  </si>
  <si>
    <t>kg/m´</t>
  </si>
  <si>
    <t>AK V 250</t>
  </si>
  <si>
    <t>6000 x 132 x 90</t>
  </si>
  <si>
    <t>AK V 300</t>
  </si>
  <si>
    <t>6000 x 132 x 140</t>
  </si>
  <si>
    <t>AK P 250</t>
  </si>
  <si>
    <t>AK P 300</t>
  </si>
  <si>
    <t>Armovací koše PORFIX</t>
  </si>
  <si>
    <t>500x250x200</t>
  </si>
  <si>
    <t>500x250x250</t>
  </si>
  <si>
    <t>500x250x300</t>
  </si>
  <si>
    <t>500x250x375</t>
  </si>
  <si>
    <t>U - profil 200</t>
  </si>
  <si>
    <t>U - profil 250</t>
  </si>
  <si>
    <t>U - profil 300</t>
  </si>
  <si>
    <t>U - profil 375</t>
  </si>
  <si>
    <t>Kč/sada</t>
  </si>
  <si>
    <t>Zakládací malta</t>
  </si>
  <si>
    <t>248 x 249 x 175</t>
  </si>
  <si>
    <t>248 x 249 x 199</t>
  </si>
  <si>
    <t>248 x 249 x 248</t>
  </si>
  <si>
    <t xml:space="preserve">Fakturační jednotka je kus. Výrobky PORFIX AKU jsou balené do bílé fólie a ukládají se na palety s označením POR o rozměru 1000 x 1000 mm. </t>
  </si>
  <si>
    <t>*Tvárnice v provedení hladká jsou pouze na objednávku a lze je vyrobit jen v šířce 300 a 375mm, dodací doba do 21 dní.</t>
  </si>
  <si>
    <t>*Tvárnice v provedení hladká jsou pouze na objednávku, dodací doba do 21 dní.</t>
  </si>
  <si>
    <t>** Rozměr tl. 375mm není skladem, pouze na objednávku, dodací doba do 21 dní.</t>
  </si>
  <si>
    <t>248 x 249 x 125</t>
  </si>
  <si>
    <t xml:space="preserve">248 x 249 x 150 </t>
  </si>
  <si>
    <t>PORFIX AKU 175 PD,   P20/1,8</t>
  </si>
  <si>
    <t>PORFIX AKU 199 PDK, P20/1,8</t>
  </si>
  <si>
    <t>PORFIX AKU 248 PDK, P20/1,8</t>
  </si>
  <si>
    <t xml:space="preserve">PORFIX AKU 125 PD, P20/1,8 </t>
  </si>
  <si>
    <t xml:space="preserve">PORFIX AKU 150 PD, P20/1,8 </t>
  </si>
  <si>
    <r>
      <rPr>
        <b/>
        <sz val="10"/>
        <rFont val="Arial CE"/>
        <charset val="238"/>
      </rPr>
      <t>POZNÁMKA:</t>
    </r>
    <r>
      <rPr>
        <sz val="10"/>
        <rFont val="Arial CE"/>
        <charset val="238"/>
      </rPr>
      <t xml:space="preserve"> Fakturační jednotka je kus. V ceně je zahrnuta výdřeva pod překlady a páskování překladů.</t>
    </r>
  </si>
  <si>
    <r>
      <rPr>
        <b/>
        <sz val="10"/>
        <rFont val="Arial CE"/>
        <charset val="238"/>
      </rPr>
      <t xml:space="preserve">POZNÁMKA: </t>
    </r>
    <r>
      <rPr>
        <sz val="10"/>
        <rFont val="Arial CE"/>
        <charset val="238"/>
      </rPr>
      <t>Fakturační jednotka je kus. V ceně je zahrnuta výdřeva pod překlady a páskování překladů.</t>
    </r>
  </si>
  <si>
    <r>
      <rPr>
        <b/>
        <sz val="10"/>
        <rFont val="Arial CE"/>
        <charset val="238"/>
      </rPr>
      <t>POZNÁMKA</t>
    </r>
    <r>
      <rPr>
        <sz val="10"/>
        <rFont val="Arial CE"/>
        <charset val="238"/>
      </rPr>
      <t xml:space="preserve">: Fakturační jednotka je kus. Stropní konstrukce podléhá statickému posouzení. Společnost PORFIX CZ a.s. nepřebírá odpovědnost za  možné škody  vzniklé neodbornou manipulací. </t>
    </r>
  </si>
  <si>
    <r>
      <rPr>
        <b/>
        <sz val="10"/>
        <rFont val="Arial CE"/>
        <charset val="238"/>
      </rPr>
      <t>POZNÁMKA:</t>
    </r>
    <r>
      <rPr>
        <sz val="10"/>
        <rFont val="Arial CE"/>
        <charset val="238"/>
      </rPr>
      <t xml:space="preserve"> U-profil lze za učitých podmínek použít jako nosný překlad. Více informací naleznete v TECHNICKÝCH LISTECH. Fakturační jednotka je kus. Produkty jsou baleny do modré fólie a ukládají se na palety s označením POR o rozměru 1 000 x 920 mm, 1 000 x 1 020 mm, 1 000 x 1 145 mm.</t>
    </r>
  </si>
  <si>
    <r>
      <t xml:space="preserve">Platnost cen armovacích košů je potřeba ověřit na </t>
    </r>
    <r>
      <rPr>
        <b/>
        <u/>
        <sz val="10"/>
        <color indexed="30"/>
        <rFont val="Arial CE"/>
        <charset val="238"/>
      </rPr>
      <t>www.porfix.cz</t>
    </r>
    <r>
      <rPr>
        <b/>
        <sz val="10"/>
        <color indexed="8"/>
        <rFont val="Arial CE"/>
        <charset val="238"/>
      </rPr>
      <t xml:space="preserve"> v online ceníku, ve kterém jsou ceny aktualizované podle vývoje vstupních cen železa.</t>
    </r>
  </si>
  <si>
    <r>
      <rPr>
        <b/>
        <sz val="8"/>
        <rFont val="Arial CE"/>
        <charset val="238"/>
      </rPr>
      <t>POZNÁMKA:</t>
    </r>
    <r>
      <rPr>
        <sz val="8"/>
        <rFont val="Arial CE"/>
        <charset val="238"/>
      </rPr>
      <t xml:space="preserve"> Fakturační jednotka je kg.</t>
    </r>
  </si>
  <si>
    <r>
      <t xml:space="preserve">Vápenopískové produkty PORFIX AKU P20/1,8 </t>
    </r>
    <r>
      <rPr>
        <sz val="12"/>
        <rFont val="Arial CE"/>
        <charset val="238"/>
      </rPr>
      <t xml:space="preserve">- s perodrážkou (PD) a perodrážkou a kapsou (PDK) </t>
    </r>
  </si>
  <si>
    <r>
      <t xml:space="preserve">Vápenopískové produkty PORFIX AKU AKU  P20/1,8 </t>
    </r>
    <r>
      <rPr>
        <sz val="12"/>
        <rFont val="Arial CE"/>
        <charset val="238"/>
      </rPr>
      <t xml:space="preserve">- s perodrážkou (PD) </t>
    </r>
  </si>
  <si>
    <t>Ucelená dodávka sortimentu P20-1,8 =  18 palet / 18 palet auto s hydraulickou rukou.</t>
  </si>
  <si>
    <t xml:space="preserve"> Ucelená dodávka pouze sortimentu P2-400 = 26 palet / 22 palet  auto s hydraulickou rukou.</t>
  </si>
  <si>
    <t xml:space="preserve">Ucelená dodávka sortimentu P15-1400 nebo P20-1800 =  18-19 palet / 18-19 palet auto s hydraulickou rukou
</t>
  </si>
  <si>
    <r>
      <rPr>
        <b/>
        <sz val="8"/>
        <rFont val="Arial CE"/>
        <charset val="238"/>
      </rPr>
      <t>POZNÁMKA</t>
    </r>
    <r>
      <rPr>
        <sz val="8"/>
        <rFont val="Arial CE"/>
        <charset val="238"/>
      </rPr>
      <t>: Fakturační jednotka je kus. Produkty jsou baleny do modré fólie a ukládají se na palety s označením POR o rozměru 1 000 x 1 000 mm.</t>
    </r>
  </si>
  <si>
    <r>
      <rPr>
        <b/>
        <sz val="8"/>
        <rFont val="Arial CE"/>
        <charset val="238"/>
      </rPr>
      <t>Nově:</t>
    </r>
    <r>
      <rPr>
        <sz val="8"/>
        <rFont val="Arial CE"/>
        <charset val="238"/>
      </rPr>
      <t xml:space="preserve"> Prodej a objednání je možné po neucelených paletách. </t>
    </r>
  </si>
  <si>
    <t>ceník platný od 15.3.2024</t>
  </si>
  <si>
    <t>Pórobeton</t>
  </si>
  <si>
    <t>Vápenopísek</t>
  </si>
  <si>
    <t>fed1 návrhová hodnota svislého rovnoměrného zatížení bez hmotnosti překladu při uložení 200 mm</t>
  </si>
  <si>
    <t>Platnost cen nosných překladů je třeba ověřit na www.porfix.cz, kde se ceny aktualizují dle vývoje vstupních cen železa.</t>
  </si>
  <si>
    <t>Překlad š. 75 mm je jen na objednávku, dodací doba 14 dní.</t>
  </si>
  <si>
    <r>
      <rPr>
        <b/>
        <sz val="10"/>
        <rFont val="Arial CE"/>
        <charset val="238"/>
      </rPr>
      <t>POZNÁMKA:</t>
    </r>
    <r>
      <rPr>
        <sz val="10"/>
        <rFont val="Arial CE"/>
        <charset val="238"/>
      </rPr>
      <t xml:space="preserve"> Fakturační jednotka je ks</t>
    </r>
  </si>
  <si>
    <t xml:space="preserve">           ceník platný od 15.3.2024</t>
  </si>
  <si>
    <t xml:space="preserve">         ceník platný od 15.3.2024</t>
  </si>
  <si>
    <t xml:space="preserve">              ceník platný od 15.3.2024</t>
  </si>
  <si>
    <t>V - věncový, P - překladový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</si>
</sst>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0.000"/>
    <numFmt numFmtId="165" formatCode="_-* #,##0.00\ _K_č_-;\-* #,##0.00\ _K_č_-;_-* &quot;-&quot;??\ _K_č_-;_-@_-"/>
    <numFmt numFmtId="166" formatCode="#,##0.00\ _K_č"/>
    <numFmt numFmtId="167" formatCode="0.0"/>
    <numFmt numFmtId="168" formatCode="_-* #,##0\ _K_č_-;\-* #,##0\ _K_č_-;_-* &quot;-&quot;??\ _K_č_-;_-@_-"/>
    <numFmt numFmtId="169" formatCode="0.0%"/>
    <numFmt numFmtId="170" formatCode="#,##0.000"/>
    <numFmt numFmtId="171" formatCode="#,##0.0"/>
    <numFmt numFmtId="172" formatCode="#,##0\ &quot;Kč&quot;"/>
    <numFmt numFmtId="173" formatCode="#,##0.00\ &quot;Kč&quot;"/>
  </numFmts>
  <fonts count="41" x14ac:knownFonts="1">
    <font>
      <sz val="10"/>
      <name val="Arial CE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b/>
      <sz val="14"/>
      <color theme="1"/>
      <name val="Calibri"/>
      <family val="2"/>
      <charset val="238"/>
      <scheme val="minor"/>
    </font>
    <font>
      <b/>
      <sz val="10"/>
      <color theme="0"/>
      <name val="Arial CE"/>
      <charset val="238"/>
    </font>
    <font>
      <sz val="10"/>
      <color theme="0"/>
      <name val="Arial CE"/>
      <charset val="238"/>
    </font>
    <font>
      <b/>
      <sz val="10"/>
      <color theme="0"/>
      <name val="Arial"/>
      <family val="2"/>
      <charset val="238"/>
    </font>
    <font>
      <sz val="10"/>
      <color theme="1"/>
      <name val="Arial CE"/>
      <charset val="238"/>
    </font>
    <font>
      <b/>
      <sz val="10"/>
      <color rgb="FFFF0000"/>
      <name val="Arial CE"/>
      <charset val="238"/>
    </font>
    <font>
      <sz val="8"/>
      <name val="Arial CE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8"/>
      <name val="Arial CE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name val="Arial CE"/>
      <charset val="238"/>
    </font>
    <font>
      <b/>
      <sz val="9"/>
      <color theme="0"/>
      <name val="Arial CE"/>
      <charset val="238"/>
    </font>
    <font>
      <b/>
      <sz val="18"/>
      <name val="Arial CE"/>
      <charset val="238"/>
    </font>
    <font>
      <sz val="11"/>
      <name val="Arial CE"/>
      <charset val="238"/>
    </font>
    <font>
      <b/>
      <sz val="12"/>
      <color theme="1"/>
      <name val="Calibri"/>
      <family val="2"/>
      <charset val="238"/>
      <scheme val="minor"/>
    </font>
    <font>
      <sz val="12"/>
      <name val="Arial CE"/>
      <charset val="238"/>
    </font>
    <font>
      <sz val="10"/>
      <color rgb="FFFF0000"/>
      <name val="Arial CE"/>
      <charset val="238"/>
    </font>
    <font>
      <b/>
      <sz val="12"/>
      <color theme="1"/>
      <name val="Arial CE"/>
      <charset val="238"/>
    </font>
    <font>
      <b/>
      <sz val="12"/>
      <color rgb="FFFF0000"/>
      <name val="Arial CE"/>
      <charset val="238"/>
    </font>
    <font>
      <sz val="9"/>
      <name val="Arial CE"/>
      <charset val="238"/>
    </font>
    <font>
      <b/>
      <sz val="12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vertAlign val="superscript"/>
      <sz val="10"/>
      <color indexed="9"/>
      <name val="Arial CE"/>
      <charset val="238"/>
    </font>
    <font>
      <b/>
      <sz val="10"/>
      <color indexed="9"/>
      <name val="Arial CE"/>
      <charset val="238"/>
    </font>
    <font>
      <vertAlign val="superscript"/>
      <sz val="10"/>
      <name val="Arial CE"/>
      <charset val="238"/>
    </font>
    <font>
      <sz val="12"/>
      <color theme="1"/>
      <name val="Arial CE"/>
      <charset val="238"/>
    </font>
    <font>
      <b/>
      <vertAlign val="subscript"/>
      <sz val="8"/>
      <color theme="0"/>
      <name val="Arial"/>
      <family val="2"/>
      <charset val="238"/>
    </font>
    <font>
      <sz val="10"/>
      <name val="Arial CE"/>
      <charset val="238"/>
    </font>
    <font>
      <b/>
      <vertAlign val="subscript"/>
      <sz val="10"/>
      <color indexed="9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2"/>
      <color rgb="FF7030A0"/>
      <name val="Arial CE"/>
      <charset val="238"/>
    </font>
    <font>
      <sz val="12"/>
      <color theme="0"/>
      <name val="Arial CE"/>
      <charset val="238"/>
    </font>
    <font>
      <b/>
      <sz val="10"/>
      <color theme="1"/>
      <name val="Arial CE"/>
      <charset val="238"/>
    </font>
    <font>
      <b/>
      <u/>
      <sz val="10"/>
      <color indexed="30"/>
      <name val="Arial CE"/>
      <charset val="238"/>
    </font>
    <font>
      <b/>
      <sz val="10"/>
      <color indexed="8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030A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165" fontId="33" fillId="0" borderId="0" applyFont="0" applyFill="0" applyBorder="0" applyAlignment="0" applyProtection="0"/>
    <xf numFmtId="0" fontId="13" fillId="0" borderId="0"/>
    <xf numFmtId="0" fontId="13" fillId="0" borderId="0"/>
    <xf numFmtId="165" fontId="33" fillId="0" borderId="0" applyFont="0" applyFill="0" applyBorder="0" applyAlignment="0" applyProtection="0"/>
  </cellStyleXfs>
  <cellXfs count="341">
    <xf numFmtId="0" fontId="0" fillId="0" borderId="0" xfId="0"/>
    <xf numFmtId="0" fontId="0" fillId="0" borderId="0" xfId="0" applyAlignment="1">
      <alignment wrapText="1"/>
    </xf>
    <xf numFmtId="167" fontId="0" fillId="0" borderId="0" xfId="0" applyNumberFormat="1"/>
    <xf numFmtId="164" fontId="0" fillId="0" borderId="0" xfId="0" applyNumberFormat="1"/>
    <xf numFmtId="4" fontId="1" fillId="0" borderId="0" xfId="0" applyNumberFormat="1" applyFont="1"/>
    <xf numFmtId="0" fontId="2" fillId="0" borderId="0" xfId="0" applyFont="1"/>
    <xf numFmtId="0" fontId="3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2" fontId="6" fillId="3" borderId="5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4" fillId="3" borderId="5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7" fillId="0" borderId="1" xfId="0" applyFont="1" applyBorder="1" applyAlignment="1">
      <alignment horizontal="center"/>
    </xf>
    <xf numFmtId="168" fontId="7" fillId="0" borderId="1" xfId="1" applyNumberFormat="1" applyFont="1" applyFill="1" applyBorder="1" applyAlignment="1">
      <alignment horizontal="right"/>
    </xf>
    <xf numFmtId="3" fontId="7" fillId="0" borderId="1" xfId="0" applyNumberFormat="1" applyFont="1" applyBorder="1" applyAlignment="1">
      <alignment horizontal="center"/>
    </xf>
    <xf numFmtId="1" fontId="7" fillId="4" borderId="1" xfId="1" applyNumberFormat="1" applyFont="1" applyFill="1" applyBorder="1" applyAlignment="1">
      <alignment horizontal="center"/>
    </xf>
    <xf numFmtId="2" fontId="7" fillId="4" borderId="2" xfId="0" applyNumberFormat="1" applyFont="1" applyFill="1" applyBorder="1" applyAlignment="1">
      <alignment horizontal="center"/>
    </xf>
    <xf numFmtId="1" fontId="8" fillId="3" borderId="5" xfId="1" applyNumberFormat="1" applyFont="1" applyFill="1" applyBorder="1" applyAlignment="1">
      <alignment horizontal="center"/>
    </xf>
    <xf numFmtId="0" fontId="9" fillId="0" borderId="0" xfId="0" applyFont="1"/>
    <xf numFmtId="0" fontId="8" fillId="0" borderId="0" xfId="0" applyFont="1"/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6" fillId="2" borderId="2" xfId="0" applyNumberFormat="1" applyFont="1" applyFill="1" applyBorder="1" applyAlignment="1">
      <alignment horizontal="center" vertical="center" wrapText="1"/>
    </xf>
    <xf numFmtId="2" fontId="6" fillId="3" borderId="0" xfId="0" applyNumberFormat="1" applyFont="1" applyFill="1" applyAlignment="1">
      <alignment horizontal="center" vertical="center" wrapText="1"/>
    </xf>
    <xf numFmtId="2" fontId="6" fillId="0" borderId="0" xfId="0" applyNumberFormat="1" applyFont="1" applyAlignment="1">
      <alignment vertical="center" wrapText="1"/>
    </xf>
    <xf numFmtId="2" fontId="4" fillId="3" borderId="0" xfId="0" applyNumberFormat="1" applyFont="1" applyFill="1" applyAlignment="1">
      <alignment horizontal="center" vertical="center" wrapText="1"/>
    </xf>
    <xf numFmtId="0" fontId="0" fillId="0" borderId="2" xfId="0" applyBorder="1"/>
    <xf numFmtId="0" fontId="0" fillId="0" borderId="10" xfId="0" applyBorder="1"/>
    <xf numFmtId="1" fontId="0" fillId="4" borderId="2" xfId="0" applyNumberFormat="1" applyFill="1" applyBorder="1" applyAlignment="1">
      <alignment horizontal="center" vertical="center"/>
    </xf>
    <xf numFmtId="1" fontId="8" fillId="3" borderId="5" xfId="0" applyNumberFormat="1" applyFont="1" applyFill="1" applyBorder="1" applyAlignment="1">
      <alignment horizontal="center" vertical="center"/>
    </xf>
    <xf numFmtId="169" fontId="8" fillId="3" borderId="0" xfId="0" applyNumberFormat="1" applyFont="1" applyFill="1" applyAlignment="1">
      <alignment horizontal="right" vertical="center"/>
    </xf>
    <xf numFmtId="1" fontId="0" fillId="3" borderId="0" xfId="0" applyNumberForma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2" fontId="8" fillId="3" borderId="0" xfId="0" applyNumberFormat="1" applyFont="1" applyFill="1" applyAlignment="1">
      <alignment horizontal="center"/>
    </xf>
    <xf numFmtId="0" fontId="10" fillId="0" borderId="0" xfId="0" applyFont="1" applyAlignment="1">
      <alignment horizontal="left"/>
    </xf>
    <xf numFmtId="170" fontId="4" fillId="2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0" fontId="9" fillId="0" borderId="0" xfId="0" applyFont="1" applyAlignment="1">
      <alignment horizontal="left" vertical="top"/>
    </xf>
    <xf numFmtId="4" fontId="4" fillId="2" borderId="2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vertical="center" wrapText="1"/>
    </xf>
    <xf numFmtId="2" fontId="6" fillId="3" borderId="0" xfId="0" applyNumberFormat="1" applyFont="1" applyFill="1" applyAlignment="1">
      <alignment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3" fontId="0" fillId="3" borderId="0" xfId="0" applyNumberFormat="1" applyFill="1" applyAlignment="1">
      <alignment horizontal="center" vertical="center"/>
    </xf>
    <xf numFmtId="0" fontId="0" fillId="0" borderId="0" xfId="0" applyAlignment="1">
      <alignment horizontal="left"/>
    </xf>
    <xf numFmtId="0" fontId="11" fillId="0" borderId="0" xfId="0" applyFont="1"/>
    <xf numFmtId="4" fontId="0" fillId="0" borderId="0" xfId="0" applyNumberFormat="1" applyAlignment="1">
      <alignment wrapText="1"/>
    </xf>
    <xf numFmtId="2" fontId="6" fillId="2" borderId="1" xfId="0" applyNumberFormat="1" applyFont="1" applyFill="1" applyBorder="1" applyAlignment="1">
      <alignment horizontal="center" vertical="center" wrapText="1"/>
    </xf>
    <xf numFmtId="170" fontId="6" fillId="2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171" fontId="0" fillId="3" borderId="1" xfId="0" applyNumberFormat="1" applyFill="1" applyBorder="1" applyAlignment="1">
      <alignment horizontal="center" wrapText="1"/>
    </xf>
    <xf numFmtId="0" fontId="12" fillId="0" borderId="0" xfId="0" applyFont="1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 wrapText="1"/>
    </xf>
    <xf numFmtId="4" fontId="11" fillId="0" borderId="0" xfId="0" applyNumberFormat="1" applyFont="1" applyAlignment="1">
      <alignment wrapText="1"/>
    </xf>
    <xf numFmtId="2" fontId="6" fillId="2" borderId="2" xfId="0" applyNumberFormat="1" applyFont="1" applyFill="1" applyBorder="1" applyAlignment="1">
      <alignment vertical="center" wrapText="1"/>
    </xf>
    <xf numFmtId="2" fontId="6" fillId="3" borderId="5" xfId="0" applyNumberFormat="1" applyFont="1" applyFill="1" applyBorder="1" applyAlignment="1">
      <alignment vertical="center" wrapText="1"/>
    </xf>
    <xf numFmtId="3" fontId="0" fillId="0" borderId="1" xfId="0" applyNumberFormat="1" applyBorder="1" applyAlignment="1">
      <alignment horizontal="center"/>
    </xf>
    <xf numFmtId="3" fontId="13" fillId="0" borderId="1" xfId="0" applyNumberFormat="1" applyFont="1" applyBorder="1" applyAlignment="1">
      <alignment horizontal="center"/>
    </xf>
    <xf numFmtId="3" fontId="14" fillId="3" borderId="5" xfId="0" applyNumberFormat="1" applyFont="1" applyFill="1" applyBorder="1" applyAlignment="1">
      <alignment horizontal="center" vertical="center"/>
    </xf>
    <xf numFmtId="169" fontId="14" fillId="3" borderId="0" xfId="0" applyNumberFormat="1" applyFont="1" applyFill="1"/>
    <xf numFmtId="3" fontId="0" fillId="0" borderId="0" xfId="0" applyNumberFormat="1" applyAlignment="1">
      <alignment horizontal="center"/>
    </xf>
    <xf numFmtId="2" fontId="6" fillId="2" borderId="2" xfId="0" applyNumberFormat="1" applyFont="1" applyFill="1" applyBorder="1" applyAlignment="1">
      <alignment vertical="center"/>
    </xf>
    <xf numFmtId="2" fontId="6" fillId="0" borderId="5" xfId="0" applyNumberFormat="1" applyFont="1" applyBorder="1" applyAlignment="1">
      <alignment vertical="center"/>
    </xf>
    <xf numFmtId="2" fontId="6" fillId="0" borderId="0" xfId="0" applyNumberFormat="1" applyFont="1" applyAlignment="1">
      <alignment vertical="center"/>
    </xf>
    <xf numFmtId="2" fontId="6" fillId="0" borderId="5" xfId="0" applyNumberFormat="1" applyFont="1" applyBorder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 wrapText="1"/>
    </xf>
    <xf numFmtId="3" fontId="13" fillId="0" borderId="2" xfId="0" applyNumberFormat="1" applyFont="1" applyBorder="1" applyAlignment="1">
      <alignment horizontal="center" vertical="center"/>
    </xf>
    <xf numFmtId="2" fontId="14" fillId="0" borderId="5" xfId="0" applyNumberFormat="1" applyFont="1" applyBorder="1" applyAlignment="1">
      <alignment horizontal="center" vertical="center"/>
    </xf>
    <xf numFmtId="169" fontId="14" fillId="0" borderId="0" xfId="0" applyNumberFormat="1" applyFont="1" applyAlignment="1">
      <alignment vertical="center"/>
    </xf>
    <xf numFmtId="0" fontId="15" fillId="0" borderId="0" xfId="0" applyFont="1"/>
    <xf numFmtId="2" fontId="0" fillId="0" borderId="0" xfId="0" applyNumberFormat="1"/>
    <xf numFmtId="0" fontId="4" fillId="2" borderId="1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67" fontId="1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67" fontId="0" fillId="0" borderId="1" xfId="0" applyNumberForma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170" fontId="8" fillId="0" borderId="0" xfId="0" applyNumberFormat="1" applyFont="1"/>
    <xf numFmtId="4" fontId="4" fillId="2" borderId="1" xfId="0" applyNumberFormat="1" applyFont="1" applyFill="1" applyBorder="1" applyAlignment="1">
      <alignment horizontal="center" vertical="center" wrapText="1"/>
    </xf>
    <xf numFmtId="4" fontId="4" fillId="3" borderId="0" xfId="0" applyNumberFormat="1" applyFont="1" applyFill="1" applyAlignment="1">
      <alignment horizontal="center" vertical="center" wrapText="1"/>
    </xf>
    <xf numFmtId="4" fontId="4" fillId="0" borderId="0" xfId="0" applyNumberFormat="1" applyFont="1" applyAlignment="1">
      <alignment vertical="center" wrapText="1"/>
    </xf>
    <xf numFmtId="172" fontId="13" fillId="3" borderId="0" xfId="0" applyNumberFormat="1" applyFont="1" applyFill="1" applyAlignment="1">
      <alignment horizontal="center"/>
    </xf>
    <xf numFmtId="169" fontId="14" fillId="0" borderId="0" xfId="0" applyNumberFormat="1" applyFont="1"/>
    <xf numFmtId="0" fontId="0" fillId="3" borderId="0" xfId="0" applyFill="1"/>
    <xf numFmtId="0" fontId="17" fillId="0" borderId="0" xfId="0" applyFont="1"/>
    <xf numFmtId="0" fontId="18" fillId="0" borderId="0" xfId="0" applyFont="1"/>
    <xf numFmtId="0" fontId="19" fillId="0" borderId="0" xfId="0" applyFont="1" applyAlignment="1">
      <alignment horizontal="left"/>
    </xf>
    <xf numFmtId="0" fontId="6" fillId="2" borderId="1" xfId="0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3" fontId="0" fillId="0" borderId="1" xfId="1" applyNumberFormat="1" applyFont="1" applyFill="1" applyBorder="1" applyAlignment="1">
      <alignment horizontal="center"/>
    </xf>
    <xf numFmtId="0" fontId="21" fillId="0" borderId="0" xfId="0" applyFont="1"/>
    <xf numFmtId="2" fontId="0" fillId="0" borderId="1" xfId="1" applyNumberFormat="1" applyFont="1" applyFill="1" applyBorder="1" applyAlignment="1">
      <alignment horizontal="center"/>
    </xf>
    <xf numFmtId="0" fontId="7" fillId="0" borderId="0" xfId="0" applyFont="1"/>
    <xf numFmtId="2" fontId="0" fillId="0" borderId="1" xfId="0" applyNumberFormat="1" applyBorder="1" applyAlignment="1">
      <alignment horizontal="center"/>
    </xf>
    <xf numFmtId="2" fontId="0" fillId="0" borderId="12" xfId="0" applyNumberFormat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22" fillId="0" borderId="0" xfId="0" applyFont="1"/>
    <xf numFmtId="0" fontId="23" fillId="0" borderId="0" xfId="0" applyFont="1"/>
    <xf numFmtId="2" fontId="7" fillId="0" borderId="1" xfId="0" applyNumberFormat="1" applyFont="1" applyBorder="1" applyAlignment="1">
      <alignment horizontal="center"/>
    </xf>
    <xf numFmtId="171" fontId="0" fillId="0" borderId="0" xfId="1" applyNumberFormat="1" applyFont="1" applyFill="1" applyBorder="1" applyAlignment="1">
      <alignment horizontal="center"/>
    </xf>
    <xf numFmtId="3" fontId="0" fillId="0" borderId="0" xfId="1" applyNumberFormat="1" applyFont="1" applyFill="1" applyBorder="1" applyAlignment="1">
      <alignment horizontal="center"/>
    </xf>
    <xf numFmtId="3" fontId="0" fillId="0" borderId="0" xfId="0" applyNumberFormat="1"/>
    <xf numFmtId="0" fontId="4" fillId="2" borderId="12" xfId="0" applyFont="1" applyFill="1" applyBorder="1" applyAlignment="1">
      <alignment horizontal="center" vertical="center" wrapText="1"/>
    </xf>
    <xf numFmtId="0" fontId="24" fillId="0" borderId="0" xfId="0" applyFont="1"/>
    <xf numFmtId="4" fontId="4" fillId="2" borderId="3" xfId="0" applyNumberFormat="1" applyFont="1" applyFill="1" applyBorder="1" applyAlignment="1">
      <alignment horizontal="center" vertical="center" wrapText="1"/>
    </xf>
    <xf numFmtId="167" fontId="0" fillId="0" borderId="1" xfId="1" applyNumberFormat="1" applyFont="1" applyFill="1" applyBorder="1" applyAlignment="1">
      <alignment horizontal="center"/>
    </xf>
    <xf numFmtId="0" fontId="1" fillId="0" borderId="0" xfId="0" applyFont="1"/>
    <xf numFmtId="4" fontId="0" fillId="0" borderId="0" xfId="0" applyNumberFormat="1"/>
    <xf numFmtId="170" fontId="0" fillId="0" borderId="0" xfId="0" applyNumberFormat="1"/>
    <xf numFmtId="171" fontId="0" fillId="3" borderId="1" xfId="1" applyNumberFormat="1" applyFont="1" applyFill="1" applyBorder="1" applyAlignment="1">
      <alignment horizontal="center"/>
    </xf>
    <xf numFmtId="4" fontId="0" fillId="0" borderId="1" xfId="1" applyNumberFormat="1" applyFont="1" applyFill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166" fontId="0" fillId="3" borderId="0" xfId="0" applyNumberFormat="1" applyFill="1" applyAlignment="1">
      <alignment horizontal="right"/>
    </xf>
    <xf numFmtId="171" fontId="0" fillId="0" borderId="1" xfId="1" applyNumberFormat="1" applyFont="1" applyFill="1" applyBorder="1" applyAlignment="1">
      <alignment horizontal="center"/>
    </xf>
    <xf numFmtId="166" fontId="0" fillId="3" borderId="0" xfId="0" applyNumberFormat="1" applyFill="1"/>
    <xf numFmtId="2" fontId="0" fillId="3" borderId="0" xfId="0" applyNumberFormat="1" applyFill="1"/>
    <xf numFmtId="3" fontId="21" fillId="0" borderId="0" xfId="0" applyNumberFormat="1" applyFont="1" applyAlignment="1">
      <alignment horizontal="center"/>
    </xf>
    <xf numFmtId="3" fontId="7" fillId="0" borderId="1" xfId="1" applyNumberFormat="1" applyFont="1" applyFill="1" applyBorder="1" applyAlignment="1">
      <alignment horizontal="center"/>
    </xf>
    <xf numFmtId="171" fontId="7" fillId="0" borderId="1" xfId="1" applyNumberFormat="1" applyFont="1" applyFill="1" applyBorder="1" applyAlignment="1">
      <alignment horizontal="center"/>
    </xf>
    <xf numFmtId="171" fontId="0" fillId="6" borderId="0" xfId="1" applyNumberFormat="1" applyFont="1" applyFill="1" applyBorder="1" applyAlignment="1">
      <alignment horizontal="center"/>
    </xf>
    <xf numFmtId="3" fontId="0" fillId="6" borderId="0" xfId="1" applyNumberFormat="1" applyFont="1" applyFill="1" applyBorder="1" applyAlignment="1">
      <alignment horizontal="center"/>
    </xf>
    <xf numFmtId="3" fontId="0" fillId="3" borderId="0" xfId="1" applyNumberFormat="1" applyFont="1" applyFill="1" applyBorder="1" applyAlignment="1">
      <alignment horizontal="center"/>
    </xf>
    <xf numFmtId="4" fontId="0" fillId="0" borderId="0" xfId="0" applyNumberFormat="1" applyAlignment="1">
      <alignment horizontal="center"/>
    </xf>
    <xf numFmtId="4" fontId="4" fillId="2" borderId="12" xfId="0" applyNumberFormat="1" applyFont="1" applyFill="1" applyBorder="1" applyAlignment="1">
      <alignment horizontal="center" vertical="center" wrapText="1"/>
    </xf>
    <xf numFmtId="171" fontId="0" fillId="0" borderId="1" xfId="0" applyNumberFormat="1" applyBorder="1" applyAlignment="1">
      <alignment horizontal="center"/>
    </xf>
    <xf numFmtId="4" fontId="0" fillId="3" borderId="0" xfId="0" applyNumberFormat="1" applyFill="1" applyAlignment="1">
      <alignment horizontal="center"/>
    </xf>
    <xf numFmtId="0" fontId="25" fillId="3" borderId="0" xfId="0" applyFont="1" applyFill="1" applyAlignment="1">
      <alignment vertical="center"/>
    </xf>
    <xf numFmtId="169" fontId="4" fillId="0" borderId="0" xfId="0" applyNumberFormat="1" applyFont="1" applyAlignment="1">
      <alignment horizontal="center" vertical="center"/>
    </xf>
    <xf numFmtId="4" fontId="0" fillId="3" borderId="1" xfId="1" applyNumberFormat="1" applyFont="1" applyFill="1" applyBorder="1" applyAlignment="1">
      <alignment horizontal="center"/>
    </xf>
    <xf numFmtId="4" fontId="0" fillId="3" borderId="1" xfId="0" applyNumberFormat="1" applyFill="1" applyBorder="1" applyAlignment="1">
      <alignment horizontal="center"/>
    </xf>
    <xf numFmtId="4" fontId="0" fillId="7" borderId="1" xfId="1" applyNumberFormat="1" applyFont="1" applyFill="1" applyBorder="1" applyAlignment="1">
      <alignment horizontal="center"/>
    </xf>
    <xf numFmtId="4" fontId="0" fillId="7" borderId="1" xfId="0" applyNumberFormat="1" applyFill="1" applyBorder="1" applyAlignment="1">
      <alignment horizontal="center"/>
    </xf>
    <xf numFmtId="173" fontId="8" fillId="0" borderId="0" xfId="0" applyNumberFormat="1" applyFont="1"/>
    <xf numFmtId="10" fontId="8" fillId="0" borderId="0" xfId="0" applyNumberFormat="1" applyFont="1"/>
    <xf numFmtId="2" fontId="26" fillId="0" borderId="0" xfId="0" applyNumberFormat="1" applyFont="1" applyAlignment="1">
      <alignment wrapText="1"/>
    </xf>
    <xf numFmtId="3" fontId="4" fillId="2" borderId="13" xfId="0" applyNumberFormat="1" applyFont="1" applyFill="1" applyBorder="1" applyAlignment="1">
      <alignment horizontal="center" vertical="center"/>
    </xf>
    <xf numFmtId="3" fontId="4" fillId="2" borderId="14" xfId="0" applyNumberFormat="1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0" fontId="19" fillId="3" borderId="0" xfId="0" applyFont="1" applyFill="1" applyAlignment="1">
      <alignment horizontal="left"/>
    </xf>
    <xf numFmtId="0" fontId="2" fillId="3" borderId="0" xfId="0" applyFont="1" applyFill="1"/>
    <xf numFmtId="3" fontId="0" fillId="3" borderId="0" xfId="0" applyNumberFormat="1" applyFill="1" applyAlignment="1">
      <alignment horizontal="center"/>
    </xf>
    <xf numFmtId="4" fontId="0" fillId="3" borderId="0" xfId="0" applyNumberFormat="1" applyFill="1"/>
    <xf numFmtId="170" fontId="0" fillId="3" borderId="0" xfId="0" applyNumberFormat="1" applyFill="1"/>
    <xf numFmtId="169" fontId="4" fillId="3" borderId="0" xfId="0" applyNumberFormat="1" applyFont="1" applyFill="1" applyAlignment="1">
      <alignment horizontal="center" vertical="center"/>
    </xf>
    <xf numFmtId="4" fontId="0" fillId="3" borderId="0" xfId="0" applyNumberFormat="1" applyFill="1" applyAlignment="1">
      <alignment horizontal="center" vertical="center"/>
    </xf>
    <xf numFmtId="173" fontId="8" fillId="3" borderId="0" xfId="0" applyNumberFormat="1" applyFont="1" applyFill="1" applyAlignment="1">
      <alignment horizontal="center" vertical="center"/>
    </xf>
    <xf numFmtId="10" fontId="8" fillId="3" borderId="0" xfId="0" applyNumberFormat="1" applyFont="1" applyFill="1" applyAlignment="1">
      <alignment horizontal="center" vertical="center"/>
    </xf>
    <xf numFmtId="0" fontId="27" fillId="3" borderId="0" xfId="0" applyFont="1" applyFill="1" applyAlignment="1">
      <alignment vertical="center"/>
    </xf>
    <xf numFmtId="0" fontId="1" fillId="3" borderId="0" xfId="0" applyFont="1" applyFill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7" fillId="0" borderId="1" xfId="0" applyFont="1" applyBorder="1" applyAlignment="1">
      <alignment horizontal="left" vertical="center"/>
    </xf>
    <xf numFmtId="4" fontId="7" fillId="0" borderId="1" xfId="1" applyNumberFormat="1" applyFont="1" applyFill="1" applyBorder="1" applyAlignment="1">
      <alignment horizontal="center"/>
    </xf>
    <xf numFmtId="4" fontId="33" fillId="0" borderId="1" xfId="4" applyNumberFormat="1" applyFont="1" applyFill="1" applyBorder="1" applyAlignment="1">
      <alignment horizontal="center"/>
    </xf>
    <xf numFmtId="2" fontId="33" fillId="0" borderId="1" xfId="0" applyNumberFormat="1" applyFont="1" applyBorder="1" applyAlignment="1">
      <alignment horizontal="center"/>
    </xf>
    <xf numFmtId="0" fontId="33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2" fontId="21" fillId="0" borderId="0" xfId="0" applyNumberFormat="1" applyFont="1" applyAlignment="1">
      <alignment horizontal="center"/>
    </xf>
    <xf numFmtId="171" fontId="21" fillId="0" borderId="0" xfId="1" applyNumberFormat="1" applyFont="1" applyFill="1" applyBorder="1" applyAlignment="1">
      <alignment horizontal="center"/>
    </xf>
    <xf numFmtId="3" fontId="21" fillId="0" borderId="0" xfId="1" applyNumberFormat="1" applyFont="1" applyFill="1" applyBorder="1" applyAlignment="1">
      <alignment horizontal="center"/>
    </xf>
    <xf numFmtId="2" fontId="21" fillId="0" borderId="0" xfId="1" applyNumberFormat="1" applyFont="1" applyFill="1" applyBorder="1" applyAlignment="1">
      <alignment horizontal="center"/>
    </xf>
    <xf numFmtId="0" fontId="12" fillId="3" borderId="0" xfId="0" applyFont="1" applyFill="1" applyAlignment="1">
      <alignment horizontal="left"/>
    </xf>
    <xf numFmtId="2" fontId="20" fillId="0" borderId="0" xfId="0" applyNumberFormat="1" applyFont="1" applyAlignment="1">
      <alignment horizontal="center"/>
    </xf>
    <xf numFmtId="171" fontId="20" fillId="0" borderId="0" xfId="1" applyNumberFormat="1" applyFont="1" applyFill="1" applyBorder="1" applyAlignment="1">
      <alignment horizontal="center"/>
    </xf>
    <xf numFmtId="0" fontId="20" fillId="0" borderId="0" xfId="0" applyFont="1"/>
    <xf numFmtId="3" fontId="20" fillId="0" borderId="0" xfId="0" applyNumberFormat="1" applyFont="1"/>
    <xf numFmtId="4" fontId="7" fillId="0" borderId="0" xfId="0" applyNumberFormat="1" applyFont="1"/>
    <xf numFmtId="170" fontId="5" fillId="0" borderId="0" xfId="0" applyNumberFormat="1" applyFont="1"/>
    <xf numFmtId="0" fontId="36" fillId="0" borderId="0" xfId="0" applyFont="1"/>
    <xf numFmtId="3" fontId="4" fillId="2" borderId="11" xfId="0" applyNumberFormat="1" applyFon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/>
    </xf>
    <xf numFmtId="3" fontId="0" fillId="3" borderId="1" xfId="1" applyNumberFormat="1" applyFont="1" applyFill="1" applyBorder="1" applyAlignment="1">
      <alignment horizontal="center"/>
    </xf>
    <xf numFmtId="171" fontId="7" fillId="3" borderId="1" xfId="1" applyNumberFormat="1" applyFont="1" applyFill="1" applyBorder="1" applyAlignment="1">
      <alignment horizontal="center"/>
    </xf>
    <xf numFmtId="4" fontId="21" fillId="0" borderId="0" xfId="0" applyNumberFormat="1" applyFont="1"/>
    <xf numFmtId="4" fontId="5" fillId="5" borderId="0" xfId="0" applyNumberFormat="1" applyFont="1" applyFill="1"/>
    <xf numFmtId="0" fontId="1" fillId="0" borderId="0" xfId="0" applyFont="1" applyAlignment="1">
      <alignment horizontal="center"/>
    </xf>
    <xf numFmtId="4" fontId="0" fillId="0" borderId="0" xfId="0" applyNumberFormat="1" applyAlignment="1">
      <alignment horizontal="center" vertical="center"/>
    </xf>
    <xf numFmtId="2" fontId="33" fillId="3" borderId="0" xfId="0" applyNumberFormat="1" applyFont="1" applyFill="1" applyAlignment="1">
      <alignment horizontal="center"/>
    </xf>
    <xf numFmtId="2" fontId="21" fillId="3" borderId="0" xfId="0" applyNumberFormat="1" applyFont="1" applyFill="1" applyAlignment="1">
      <alignment horizontal="center"/>
    </xf>
    <xf numFmtId="0" fontId="33" fillId="3" borderId="0" xfId="0" applyFont="1" applyFill="1"/>
    <xf numFmtId="0" fontId="21" fillId="3" borderId="0" xfId="0" applyFont="1" applyFill="1"/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center"/>
    </xf>
    <xf numFmtId="171" fontId="21" fillId="3" borderId="0" xfId="1" applyNumberFormat="1" applyFont="1" applyFill="1" applyBorder="1" applyAlignment="1">
      <alignment horizontal="center"/>
    </xf>
    <xf numFmtId="3" fontId="21" fillId="3" borderId="0" xfId="1" applyNumberFormat="1" applyFont="1" applyFill="1" applyBorder="1" applyAlignment="1">
      <alignment horizontal="center"/>
    </xf>
    <xf numFmtId="2" fontId="21" fillId="3" borderId="0" xfId="1" applyNumberFormat="1" applyFont="1" applyFill="1" applyBorder="1" applyAlignment="1">
      <alignment horizontal="center"/>
    </xf>
    <xf numFmtId="0" fontId="12" fillId="3" borderId="0" xfId="0" applyFont="1" applyFill="1" applyAlignment="1">
      <alignment horizontal="center"/>
    </xf>
    <xf numFmtId="2" fontId="0" fillId="3" borderId="0" xfId="0" applyNumberFormat="1" applyFill="1" applyAlignment="1">
      <alignment horizontal="center"/>
    </xf>
    <xf numFmtId="171" fontId="0" fillId="3" borderId="0" xfId="1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2" fillId="3" borderId="0" xfId="0" applyFont="1" applyFill="1" applyAlignment="1">
      <alignment horizontal="left"/>
    </xf>
    <xf numFmtId="0" fontId="20" fillId="3" borderId="0" xfId="0" applyFont="1" applyFill="1"/>
    <xf numFmtId="3" fontId="20" fillId="3" borderId="0" xfId="0" applyNumberFormat="1" applyFont="1" applyFill="1"/>
    <xf numFmtId="3" fontId="0" fillId="3" borderId="0" xfId="0" applyNumberFormat="1" applyFill="1"/>
    <xf numFmtId="0" fontId="4" fillId="2" borderId="1" xfId="0" applyFont="1" applyFill="1" applyBorder="1" applyAlignment="1">
      <alignment horizontal="center"/>
    </xf>
    <xf numFmtId="0" fontId="7" fillId="3" borderId="0" xfId="0" applyFont="1" applyFill="1"/>
    <xf numFmtId="2" fontId="7" fillId="3" borderId="1" xfId="0" applyNumberFormat="1" applyFont="1" applyFill="1" applyBorder="1" applyAlignment="1">
      <alignment horizontal="center"/>
    </xf>
    <xf numFmtId="0" fontId="8" fillId="3" borderId="0" xfId="0" applyFont="1" applyFill="1" applyAlignment="1">
      <alignment horizontal="left"/>
    </xf>
    <xf numFmtId="0" fontId="8" fillId="3" borderId="0" xfId="0" applyFont="1" applyFill="1" applyAlignment="1">
      <alignment horizontal="center"/>
    </xf>
    <xf numFmtId="0" fontId="0" fillId="3" borderId="0" xfId="0" applyFill="1" applyAlignment="1">
      <alignment horizontal="left"/>
    </xf>
    <xf numFmtId="0" fontId="4" fillId="2" borderId="1" xfId="0" applyFont="1" applyFill="1" applyBorder="1" applyAlignment="1">
      <alignment horizontal="left" vertical="center"/>
    </xf>
    <xf numFmtId="0" fontId="0" fillId="3" borderId="9" xfId="0" applyFill="1" applyBorder="1" applyAlignment="1">
      <alignment vertical="center"/>
    </xf>
    <xf numFmtId="1" fontId="0" fillId="3" borderId="1" xfId="0" applyNumberFormat="1" applyFill="1" applyBorder="1" applyAlignment="1">
      <alignment horizontal="center" wrapText="1"/>
    </xf>
    <xf numFmtId="168" fontId="0" fillId="4" borderId="1" xfId="1" applyNumberFormat="1" applyFont="1" applyFill="1" applyBorder="1" applyAlignment="1">
      <alignment horizontal="center"/>
    </xf>
    <xf numFmtId="2" fontId="0" fillId="4" borderId="1" xfId="1" applyNumberFormat="1" applyFon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0" fontId="3" fillId="3" borderId="0" xfId="0" applyFont="1" applyFill="1" applyAlignment="1">
      <alignment wrapText="1"/>
    </xf>
    <xf numFmtId="0" fontId="7" fillId="3" borderId="0" xfId="0" applyFont="1" applyFill="1" applyAlignment="1">
      <alignment horizontal="center"/>
    </xf>
    <xf numFmtId="168" fontId="7" fillId="3" borderId="0" xfId="1" applyNumberFormat="1" applyFont="1" applyFill="1" applyBorder="1" applyAlignment="1">
      <alignment horizontal="right"/>
    </xf>
    <xf numFmtId="3" fontId="7" fillId="3" borderId="0" xfId="0" applyNumberFormat="1" applyFont="1" applyFill="1" applyAlignment="1">
      <alignment horizontal="center"/>
    </xf>
    <xf numFmtId="1" fontId="7" fillId="3" borderId="0" xfId="1" applyNumberFormat="1" applyFont="1" applyFill="1" applyBorder="1" applyAlignment="1">
      <alignment horizontal="center"/>
    </xf>
    <xf numFmtId="2" fontId="7" fillId="3" borderId="0" xfId="0" applyNumberFormat="1" applyFont="1" applyFill="1" applyAlignment="1">
      <alignment horizontal="center"/>
    </xf>
    <xf numFmtId="0" fontId="0" fillId="3" borderId="0" xfId="0" applyFill="1" applyAlignment="1">
      <alignment wrapText="1"/>
    </xf>
    <xf numFmtId="0" fontId="21" fillId="3" borderId="0" xfId="0" applyFont="1" applyFill="1" applyAlignment="1">
      <alignment horizontal="center"/>
    </xf>
    <xf numFmtId="1" fontId="21" fillId="3" borderId="0" xfId="0" applyNumberFormat="1" applyFont="1" applyFill="1" applyAlignment="1">
      <alignment horizontal="center"/>
    </xf>
    <xf numFmtId="168" fontId="21" fillId="3" borderId="0" xfId="1" applyNumberFormat="1" applyFont="1" applyFill="1" applyBorder="1" applyAlignment="1">
      <alignment horizontal="center"/>
    </xf>
    <xf numFmtId="0" fontId="38" fillId="3" borderId="0" xfId="0" applyFont="1" applyFill="1"/>
    <xf numFmtId="0" fontId="0" fillId="0" borderId="0" xfId="0" applyAlignment="1">
      <alignment horizontal="center" wrapText="1"/>
    </xf>
    <xf numFmtId="1" fontId="0" fillId="3" borderId="0" xfId="0" applyNumberFormat="1" applyFill="1" applyAlignment="1">
      <alignment horizontal="center"/>
    </xf>
    <xf numFmtId="1" fontId="8" fillId="3" borderId="0" xfId="1" applyNumberFormat="1" applyFont="1" applyFill="1" applyBorder="1" applyAlignment="1">
      <alignment horizontal="center"/>
    </xf>
    <xf numFmtId="168" fontId="0" fillId="3" borderId="0" xfId="1" applyNumberFormat="1" applyFont="1" applyFill="1" applyBorder="1" applyAlignment="1">
      <alignment horizontal="center"/>
    </xf>
    <xf numFmtId="2" fontId="0" fillId="3" borderId="0" xfId="1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0" fillId="3" borderId="0" xfId="0" applyFill="1" applyAlignment="1">
      <alignment horizontal="center"/>
    </xf>
    <xf numFmtId="2" fontId="7" fillId="4" borderId="1" xfId="0" applyNumberFormat="1" applyFont="1" applyFill="1" applyBorder="1" applyAlignment="1">
      <alignment horizontal="center"/>
    </xf>
    <xf numFmtId="1" fontId="8" fillId="3" borderId="0" xfId="0" applyNumberFormat="1" applyFont="1" applyFill="1" applyAlignment="1">
      <alignment horizontal="center" vertical="center"/>
    </xf>
    <xf numFmtId="3" fontId="13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67" fontId="0" fillId="0" borderId="0" xfId="0" applyNumberFormat="1" applyAlignment="1">
      <alignment horizontal="center"/>
    </xf>
    <xf numFmtId="1" fontId="0" fillId="3" borderId="0" xfId="0" applyNumberFormat="1" applyFill="1" applyAlignment="1">
      <alignment horizontal="center" wrapText="1"/>
    </xf>
    <xf numFmtId="171" fontId="0" fillId="3" borderId="0" xfId="0" applyNumberFormat="1" applyFill="1" applyAlignment="1">
      <alignment horizontal="center" wrapText="1"/>
    </xf>
    <xf numFmtId="3" fontId="13" fillId="0" borderId="0" xfId="0" applyNumberFormat="1" applyFont="1" applyAlignment="1">
      <alignment horizontal="center" vertical="center"/>
    </xf>
    <xf numFmtId="2" fontId="14" fillId="0" borderId="0" xfId="0" applyNumberFormat="1" applyFont="1" applyAlignment="1">
      <alignment horizontal="center" vertical="center"/>
    </xf>
    <xf numFmtId="4" fontId="0" fillId="0" borderId="2" xfId="1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" fontId="0" fillId="0" borderId="2" xfId="0" applyNumberFormat="1" applyBorder="1" applyAlignment="1">
      <alignment horizontal="center"/>
    </xf>
    <xf numFmtId="167" fontId="0" fillId="0" borderId="2" xfId="0" applyNumberFormat="1" applyBorder="1" applyAlignment="1">
      <alignment horizontal="center"/>
    </xf>
    <xf numFmtId="167" fontId="0" fillId="3" borderId="0" xfId="0" applyNumberFormat="1" applyFill="1" applyAlignment="1">
      <alignment horizontal="center" vertical="center" wrapText="1"/>
    </xf>
    <xf numFmtId="3" fontId="13" fillId="3" borderId="0" xfId="0" applyNumberFormat="1" applyFont="1" applyFill="1" applyAlignment="1">
      <alignment horizontal="center"/>
    </xf>
    <xf numFmtId="167" fontId="0" fillId="3" borderId="0" xfId="0" applyNumberFormat="1" applyFill="1" applyAlignment="1">
      <alignment horizontal="center"/>
    </xf>
    <xf numFmtId="1" fontId="13" fillId="0" borderId="1" xfId="0" applyNumberFormat="1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170" fontId="4" fillId="0" borderId="0" xfId="0" applyNumberFormat="1" applyFont="1" applyAlignment="1">
      <alignment vertical="center" wrapText="1"/>
    </xf>
    <xf numFmtId="1" fontId="13" fillId="0" borderId="1" xfId="0" applyNumberFormat="1" applyFont="1" applyBorder="1" applyAlignment="1">
      <alignment horizontal="center"/>
    </xf>
    <xf numFmtId="0" fontId="4" fillId="3" borderId="0" xfId="0" applyFont="1" applyFill="1" applyAlignment="1">
      <alignment horizontal="center"/>
    </xf>
    <xf numFmtId="4" fontId="37" fillId="5" borderId="0" xfId="0" applyNumberFormat="1" applyFont="1" applyFill="1"/>
    <xf numFmtId="0" fontId="0" fillId="0" borderId="9" xfId="0" applyBorder="1" applyAlignment="1">
      <alignment horizontal="center"/>
    </xf>
    <xf numFmtId="0" fontId="7" fillId="0" borderId="6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4" fontId="5" fillId="8" borderId="10" xfId="0" applyNumberFormat="1" applyFont="1" applyFill="1" applyBorder="1" applyAlignment="1">
      <alignment horizontal="center"/>
    </xf>
    <xf numFmtId="4" fontId="5" fillId="5" borderId="10" xfId="0" applyNumberFormat="1" applyFont="1" applyFill="1" applyBorder="1" applyAlignment="1">
      <alignment horizontal="center"/>
    </xf>
    <xf numFmtId="4" fontId="4" fillId="2" borderId="2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5" borderId="10" xfId="0" applyFont="1" applyFill="1" applyBorder="1"/>
    <xf numFmtId="4" fontId="4" fillId="2" borderId="13" xfId="0" applyNumberFormat="1" applyFont="1" applyFill="1" applyBorder="1" applyAlignment="1">
      <alignment horizontal="center" vertical="center" wrapText="1"/>
    </xf>
    <xf numFmtId="4" fontId="4" fillId="2" borderId="14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/>
    </xf>
    <xf numFmtId="0" fontId="25" fillId="2" borderId="2" xfId="0" applyFont="1" applyFill="1" applyBorder="1" applyAlignment="1">
      <alignment horizontal="center" vertical="center"/>
    </xf>
    <xf numFmtId="0" fontId="25" fillId="2" borderId="4" xfId="0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 vertical="center"/>
    </xf>
    <xf numFmtId="0" fontId="25" fillId="2" borderId="13" xfId="0" applyFont="1" applyFill="1" applyBorder="1" applyAlignment="1">
      <alignment horizontal="center" vertical="center"/>
    </xf>
    <xf numFmtId="0" fontId="25" fillId="2" borderId="1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0" borderId="0" xfId="0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4" fontId="4" fillId="2" borderId="11" xfId="0" applyNumberFormat="1" applyFont="1" applyFill="1" applyBorder="1" applyAlignment="1">
      <alignment horizontal="center" vertical="center" wrapText="1"/>
    </xf>
    <xf numFmtId="4" fontId="4" fillId="2" borderId="12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7" fillId="0" borderId="9" xfId="0" applyFont="1" applyBorder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2" fontId="6" fillId="3" borderId="5" xfId="0" applyNumberFormat="1" applyFont="1" applyFill="1" applyBorder="1" applyAlignment="1">
      <alignment horizontal="center" vertical="center" wrapText="1"/>
    </xf>
    <xf numFmtId="2" fontId="6" fillId="3" borderId="0" xfId="0" applyNumberFormat="1" applyFont="1" applyFill="1" applyAlignment="1">
      <alignment horizontal="center" vertical="center" wrapText="1"/>
    </xf>
    <xf numFmtId="0" fontId="0" fillId="0" borderId="9" xfId="0" applyBorder="1" applyAlignment="1">
      <alignment horizontal="center" wrapText="1"/>
    </xf>
    <xf numFmtId="0" fontId="0" fillId="0" borderId="8" xfId="0" applyBorder="1" applyAlignment="1">
      <alignment wrapText="1"/>
    </xf>
    <xf numFmtId="0" fontId="4" fillId="2" borderId="5" xfId="0" applyFont="1" applyFill="1" applyBorder="1" applyAlignment="1">
      <alignment horizontal="center" vertical="center" wrapText="1"/>
    </xf>
    <xf numFmtId="0" fontId="0" fillId="0" borderId="9" xfId="0" applyBorder="1" applyAlignment="1">
      <alignment wrapText="1"/>
    </xf>
    <xf numFmtId="2" fontId="4" fillId="2" borderId="2" xfId="0" applyNumberFormat="1" applyFont="1" applyFill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 wrapText="1"/>
    </xf>
  </cellXfs>
  <cellStyles count="5">
    <cellStyle name="Čárka" xfId="1" builtinId="3"/>
    <cellStyle name="Čiarka 2" xfId="4" xr:uid="{058882E1-56F8-40A0-BC2E-274583626674}"/>
    <cellStyle name="Normální" xfId="0" builtinId="0"/>
    <cellStyle name="Normální 2" xfId="2" xr:uid="{00000000-0005-0000-0000-000031000000}"/>
    <cellStyle name="Normální 2 2" xfId="3" xr:uid="{00000000-0005-0000-0000-000032000000}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emf"/><Relationship Id="rId1" Type="http://schemas.openxmlformats.org/officeDocument/2006/relationships/image" Target="../media/image8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png"/><Relationship Id="rId1" Type="http://schemas.openxmlformats.org/officeDocument/2006/relationships/image" Target="../media/image10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13.png"/><Relationship Id="rId1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303471</xdr:colOff>
      <xdr:row>25</xdr:row>
      <xdr:rowOff>230549</xdr:rowOff>
    </xdr:from>
    <xdr:to>
      <xdr:col>0</xdr:col>
      <xdr:colOff>1347411</xdr:colOff>
      <xdr:row>29</xdr:row>
      <xdr:rowOff>107831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3471" y="5159183"/>
          <a:ext cx="1043940" cy="7411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325002</xdr:colOff>
      <xdr:row>33</xdr:row>
      <xdr:rowOff>299129</xdr:rowOff>
    </xdr:from>
    <xdr:to>
      <xdr:col>0</xdr:col>
      <xdr:colOff>1386087</xdr:colOff>
      <xdr:row>37</xdr:row>
      <xdr:rowOff>31810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5002" y="6789420"/>
          <a:ext cx="1061085" cy="563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348084</xdr:colOff>
      <xdr:row>42</xdr:row>
      <xdr:rowOff>280700</xdr:rowOff>
    </xdr:from>
    <xdr:to>
      <xdr:col>0</xdr:col>
      <xdr:colOff>1407264</xdr:colOff>
      <xdr:row>45</xdr:row>
      <xdr:rowOff>136407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48084" y="8465555"/>
          <a:ext cx="1059180" cy="7306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</xdr:row>
      <xdr:rowOff>115187</xdr:rowOff>
    </xdr:from>
    <xdr:to>
      <xdr:col>0</xdr:col>
      <xdr:colOff>1277856</xdr:colOff>
      <xdr:row>21</xdr:row>
      <xdr:rowOff>135565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C30581F-035F-470D-BC53-6CC4587551C2}"/>
            </a:ext>
          </a:extLst>
        </xdr:cNvPr>
        <xdr:cNvPicPr/>
      </xdr:nvPicPr>
      <xdr:blipFill>
        <a:blip xmlns:r="http://schemas.openxmlformats.org/officeDocument/2006/relationships" r:embed="rId2"/>
        <a:srcRect l="6614" t="44209" r="77116" b="30159"/>
        <a:stretch>
          <a:fillRect/>
        </a:stretch>
      </xdr:blipFill>
      <xdr:spPr>
        <a:xfrm>
          <a:off x="0" y="3561908"/>
          <a:ext cx="1262616" cy="1270944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265815</xdr:colOff>
      <xdr:row>4</xdr:row>
      <xdr:rowOff>33227</xdr:rowOff>
    </xdr:from>
    <xdr:to>
      <xdr:col>0</xdr:col>
      <xdr:colOff>1424941</xdr:colOff>
      <xdr:row>9</xdr:row>
      <xdr:rowOff>170005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6E7F80DF-EB93-04E3-1D36-5235970DE0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5815" y="886047"/>
          <a:ext cx="1159126" cy="12111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259038</xdr:colOff>
      <xdr:row>18</xdr:row>
      <xdr:rowOff>78442</xdr:rowOff>
    </xdr:from>
    <xdr:to>
      <xdr:col>0</xdr:col>
      <xdr:colOff>1395047</xdr:colOff>
      <xdr:row>25</xdr:row>
      <xdr:rowOff>100493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BF06CC40-2EFB-45B5-BD1F-AA0478BEA7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9038" y="3697942"/>
          <a:ext cx="1136009" cy="1232286"/>
        </a:xfrm>
        <a:prstGeom prst="rect">
          <a:avLst/>
        </a:prstGeom>
      </xdr:spPr>
    </xdr:pic>
    <xdr:clientData/>
  </xdr:twoCellAnchor>
  <xdr:twoCellAnchor editAs="oneCell">
    <xdr:from>
      <xdr:col>0</xdr:col>
      <xdr:colOff>436807</xdr:colOff>
      <xdr:row>5</xdr:row>
      <xdr:rowOff>14791</xdr:rowOff>
    </xdr:from>
    <xdr:to>
      <xdr:col>0</xdr:col>
      <xdr:colOff>1318485</xdr:colOff>
      <xdr:row>9</xdr:row>
      <xdr:rowOff>126992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D8ECD821-A939-718E-8F0F-B85C1DA892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6807" y="1012115"/>
          <a:ext cx="881678" cy="9974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72254</xdr:colOff>
      <xdr:row>29</xdr:row>
      <xdr:rowOff>129116</xdr:rowOff>
    </xdr:from>
    <xdr:ext cx="968874" cy="844550"/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2254" y="4176183"/>
          <a:ext cx="968874" cy="84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3</xdr:row>
      <xdr:rowOff>211667</xdr:rowOff>
    </xdr:from>
    <xdr:to>
      <xdr:col>0</xdr:col>
      <xdr:colOff>1093161</xdr:colOff>
      <xdr:row>4</xdr:row>
      <xdr:rowOff>123190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FB694B61-EA1A-1021-CF91-095B9B74E7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51417"/>
          <a:ext cx="1093161" cy="10121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3</xdr:row>
      <xdr:rowOff>0</xdr:rowOff>
    </xdr:from>
    <xdr:ext cx="942975" cy="489585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23825" y="533400"/>
          <a:ext cx="942975" cy="4895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38100</xdr:colOff>
      <xdr:row>12</xdr:row>
      <xdr:rowOff>0</xdr:rowOff>
    </xdr:from>
    <xdr:ext cx="981075" cy="691515"/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" y="2150745"/>
          <a:ext cx="981075" cy="6915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</xdr:colOff>
      <xdr:row>3</xdr:row>
      <xdr:rowOff>41910</xdr:rowOff>
    </xdr:from>
    <xdr:ext cx="1000125" cy="754380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6195" y="605790"/>
          <a:ext cx="1000125" cy="7543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57151</xdr:colOff>
      <xdr:row>17</xdr:row>
      <xdr:rowOff>95250</xdr:rowOff>
    </xdr:from>
    <xdr:to>
      <xdr:col>0</xdr:col>
      <xdr:colOff>1045845</xdr:colOff>
      <xdr:row>22</xdr:row>
      <xdr:rowOff>135254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BBBCC06D-C468-60EF-DA10-B1D6A626B9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3695700"/>
          <a:ext cx="1000124" cy="10001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121920</xdr:colOff>
      <xdr:row>19</xdr:row>
      <xdr:rowOff>137160</xdr:rowOff>
    </xdr:from>
    <xdr:ext cx="815340" cy="1066800"/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128" r="16128"/>
        <a:stretch/>
      </xdr:blipFill>
      <xdr:spPr>
        <a:xfrm>
          <a:off x="121920" y="3634740"/>
          <a:ext cx="815340" cy="1066800"/>
        </a:xfrm>
        <a:prstGeom prst="rect">
          <a:avLst/>
        </a:prstGeom>
        <a:ln>
          <a:noFill/>
        </a:ln>
      </xdr:spPr>
    </xdr:pic>
    <xdr:clientData/>
  </xdr:oneCellAnchor>
  <xdr:twoCellAnchor editAs="oneCell">
    <xdr:from>
      <xdr:col>0</xdr:col>
      <xdr:colOff>114301</xdr:colOff>
      <xdr:row>12</xdr:row>
      <xdr:rowOff>137160</xdr:rowOff>
    </xdr:from>
    <xdr:to>
      <xdr:col>0</xdr:col>
      <xdr:colOff>1009651</xdr:colOff>
      <xdr:row>15</xdr:row>
      <xdr:rowOff>150599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300" y="2314575"/>
          <a:ext cx="891540" cy="693420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219076</xdr:colOff>
      <xdr:row>4</xdr:row>
      <xdr:rowOff>28371</xdr:rowOff>
    </xdr:from>
    <xdr:to>
      <xdr:col>0</xdr:col>
      <xdr:colOff>1169671</xdr:colOff>
      <xdr:row>9</xdr:row>
      <xdr:rowOff>11226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69C2734-58CD-F582-2D2F-4B2FAB6291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9076" y="1076121"/>
          <a:ext cx="952500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U68"/>
  <sheetViews>
    <sheetView showGridLines="0" topLeftCell="A19" zoomScale="86" zoomScaleNormal="86" workbookViewId="0">
      <selection activeCell="R7" sqref="R7"/>
    </sheetView>
  </sheetViews>
  <sheetFormatPr defaultColWidth="9" defaultRowHeight="13.2" x14ac:dyDescent="0.25"/>
  <cols>
    <col min="1" max="1" width="23.6640625" customWidth="1"/>
    <col min="2" max="4" width="13.33203125" customWidth="1"/>
    <col min="5" max="6" width="15.44140625" bestFit="1" customWidth="1"/>
    <col min="7" max="15" width="13.33203125" customWidth="1"/>
    <col min="16" max="16" width="10.6640625" customWidth="1"/>
    <col min="17" max="17" width="9.33203125" customWidth="1"/>
    <col min="18" max="18" width="9.109375" style="75" customWidth="1"/>
    <col min="19" max="19" width="8.88671875" customWidth="1"/>
  </cols>
  <sheetData>
    <row r="1" spans="1:21" ht="13.2" customHeight="1" x14ac:dyDescent="0.3">
      <c r="I1" s="65"/>
      <c r="J1" s="116"/>
      <c r="K1" s="117"/>
      <c r="L1" s="117"/>
      <c r="M1" s="116"/>
      <c r="N1" s="116"/>
      <c r="O1" s="117"/>
      <c r="P1" s="143"/>
      <c r="R1"/>
    </row>
    <row r="2" spans="1:21" ht="22.8" x14ac:dyDescent="0.4">
      <c r="C2" s="92" t="s">
        <v>128</v>
      </c>
      <c r="D2" s="92"/>
      <c r="E2" s="92"/>
      <c r="I2" s="65"/>
      <c r="J2" s="116"/>
      <c r="K2" s="117"/>
      <c r="L2" s="117"/>
      <c r="M2" s="116"/>
      <c r="N2" s="4" t="s">
        <v>177</v>
      </c>
      <c r="O2" s="85"/>
      <c r="R2"/>
    </row>
    <row r="3" spans="1:21" ht="15.6" customHeight="1" x14ac:dyDescent="0.3">
      <c r="C3" s="93"/>
      <c r="D3" s="5"/>
      <c r="E3" s="5"/>
      <c r="I3" s="65"/>
      <c r="J3" s="116"/>
      <c r="K3" s="117"/>
      <c r="L3" s="117"/>
      <c r="M3" s="116"/>
      <c r="N3" s="116"/>
      <c r="O3" s="117"/>
      <c r="R3"/>
      <c r="U3" s="1"/>
    </row>
    <row r="4" spans="1:21" ht="15.6" x14ac:dyDescent="0.3">
      <c r="A4" s="261"/>
      <c r="B4" s="159"/>
      <c r="C4" s="160" t="s">
        <v>170</v>
      </c>
      <c r="D4" s="160"/>
      <c r="E4" s="160"/>
      <c r="F4" s="177"/>
      <c r="G4" s="177"/>
      <c r="H4" s="178"/>
      <c r="I4" s="110"/>
      <c r="J4" s="116"/>
      <c r="K4" s="117"/>
      <c r="L4" s="117"/>
      <c r="M4" s="271" t="s">
        <v>84</v>
      </c>
      <c r="N4" s="271"/>
      <c r="O4" s="271"/>
      <c r="P4" s="170"/>
      <c r="R4"/>
    </row>
    <row r="5" spans="1:21" ht="29.25" customHeight="1" x14ac:dyDescent="0.25">
      <c r="A5" s="263"/>
      <c r="B5" s="276" t="s">
        <v>61</v>
      </c>
      <c r="C5" s="277"/>
      <c r="D5" s="278"/>
      <c r="E5" s="22" t="s">
        <v>83</v>
      </c>
      <c r="F5" s="7" t="s">
        <v>86</v>
      </c>
      <c r="G5" s="285" t="s">
        <v>1</v>
      </c>
      <c r="H5" s="286"/>
      <c r="I5" s="41" t="s">
        <v>2</v>
      </c>
      <c r="J5" s="41" t="s">
        <v>3</v>
      </c>
      <c r="K5" s="273" t="s">
        <v>4</v>
      </c>
      <c r="L5" s="275"/>
      <c r="M5" s="273" t="s">
        <v>5</v>
      </c>
      <c r="N5" s="274"/>
      <c r="O5" s="275"/>
      <c r="P5" s="170"/>
      <c r="R5"/>
    </row>
    <row r="6" spans="1:21" ht="17.25" customHeight="1" x14ac:dyDescent="0.25">
      <c r="A6" s="263"/>
      <c r="B6" s="279"/>
      <c r="C6" s="280"/>
      <c r="D6" s="281"/>
      <c r="E6" s="215" t="s">
        <v>78</v>
      </c>
      <c r="F6" s="95" t="s">
        <v>79</v>
      </c>
      <c r="G6" s="44" t="s">
        <v>80</v>
      </c>
      <c r="H6" s="44" t="s">
        <v>81</v>
      </c>
      <c r="I6" s="52" t="s">
        <v>12</v>
      </c>
      <c r="J6" s="37" t="s">
        <v>13</v>
      </c>
      <c r="K6" s="44" t="s">
        <v>82</v>
      </c>
      <c r="L6" s="44" t="s">
        <v>15</v>
      </c>
      <c r="M6" s="86" t="s">
        <v>93</v>
      </c>
      <c r="N6" s="86" t="s">
        <v>94</v>
      </c>
      <c r="O6" s="86" t="s">
        <v>18</v>
      </c>
      <c r="P6" s="170"/>
      <c r="Q6" s="170"/>
      <c r="R6" s="170"/>
    </row>
    <row r="7" spans="1:21" ht="12.75" customHeight="1" x14ac:dyDescent="0.25">
      <c r="A7" s="263"/>
      <c r="B7" s="265" t="s">
        <v>159</v>
      </c>
      <c r="C7" s="266"/>
      <c r="D7" s="267"/>
      <c r="E7" s="204" t="s">
        <v>150</v>
      </c>
      <c r="F7" s="23">
        <v>52</v>
      </c>
      <c r="G7" s="249">
        <v>92.54</v>
      </c>
      <c r="H7" s="119">
        <v>16.190000000000001</v>
      </c>
      <c r="I7" s="97">
        <v>1317</v>
      </c>
      <c r="J7" s="122">
        <v>18.02</v>
      </c>
      <c r="K7" s="119">
        <v>0.77</v>
      </c>
      <c r="L7" s="97">
        <v>72</v>
      </c>
      <c r="M7" s="165">
        <v>6570</v>
      </c>
      <c r="N7" s="166">
        <v>1149</v>
      </c>
      <c r="O7" s="166">
        <v>71</v>
      </c>
      <c r="P7" s="170"/>
      <c r="Q7" s="170"/>
      <c r="R7" s="170"/>
    </row>
    <row r="8" spans="1:21" ht="12.75" customHeight="1" x14ac:dyDescent="0.25">
      <c r="A8" s="263"/>
      <c r="B8" s="265" t="s">
        <v>160</v>
      </c>
      <c r="C8" s="266"/>
      <c r="D8" s="267"/>
      <c r="E8" s="204" t="s">
        <v>151</v>
      </c>
      <c r="F8" s="23">
        <v>54</v>
      </c>
      <c r="G8" s="249">
        <v>81.38</v>
      </c>
      <c r="H8" s="119">
        <v>16.190000000000001</v>
      </c>
      <c r="I8" s="97">
        <v>1256</v>
      </c>
      <c r="J8" s="122">
        <v>20.6</v>
      </c>
      <c r="K8" s="119">
        <v>0.73</v>
      </c>
      <c r="L8" s="97">
        <v>60</v>
      </c>
      <c r="M8" s="165">
        <v>6999</v>
      </c>
      <c r="N8" s="166">
        <v>1392</v>
      </c>
      <c r="O8" s="166">
        <v>86</v>
      </c>
      <c r="P8" s="170"/>
      <c r="Q8" s="170"/>
      <c r="R8" s="170"/>
    </row>
    <row r="9" spans="1:21" ht="12.75" customHeight="1" x14ac:dyDescent="0.25">
      <c r="A9" s="263"/>
      <c r="B9" s="265" t="s">
        <v>161</v>
      </c>
      <c r="C9" s="266"/>
      <c r="D9" s="267"/>
      <c r="E9" s="204" t="s">
        <v>152</v>
      </c>
      <c r="F9" s="14">
        <v>56</v>
      </c>
      <c r="G9" s="164">
        <v>65.3</v>
      </c>
      <c r="H9" s="119">
        <v>16.190000000000001</v>
      </c>
      <c r="I9" s="126">
        <v>1321</v>
      </c>
      <c r="J9" s="127">
        <v>27.1</v>
      </c>
      <c r="K9" s="164">
        <v>0.73</v>
      </c>
      <c r="L9" s="126">
        <v>48</v>
      </c>
      <c r="M9" s="165">
        <v>7052</v>
      </c>
      <c r="N9" s="166">
        <v>1749</v>
      </c>
      <c r="O9" s="166">
        <v>108</v>
      </c>
      <c r="P9" s="170"/>
      <c r="Q9" s="170"/>
      <c r="R9" s="170"/>
      <c r="S9" s="167"/>
    </row>
    <row r="10" spans="1:21" ht="15" customHeight="1" x14ac:dyDescent="0.25">
      <c r="B10" s="264" t="s">
        <v>172</v>
      </c>
      <c r="C10" s="264"/>
      <c r="D10" s="264"/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4"/>
      <c r="P10" s="130"/>
      <c r="Q10" s="167"/>
      <c r="R10"/>
    </row>
    <row r="11" spans="1:21" s="98" customFormat="1" ht="11.25" customHeight="1" x14ac:dyDescent="0.25">
      <c r="B11" s="48" t="s">
        <v>153</v>
      </c>
      <c r="C11" s="161"/>
      <c r="D11" s="188"/>
      <c r="E11" s="170"/>
      <c r="F11" s="171"/>
      <c r="G11" s="172"/>
      <c r="H11" s="172"/>
      <c r="I11" s="171"/>
      <c r="J11" s="171"/>
      <c r="K11" s="172"/>
      <c r="L11" s="173"/>
      <c r="M11" s="170"/>
      <c r="N11" s="170"/>
      <c r="O11" s="170"/>
      <c r="P11" s="130"/>
      <c r="Q11" s="170"/>
    </row>
    <row r="12" spans="1:21" s="98" customFormat="1" x14ac:dyDescent="0.25">
      <c r="B12" s="212"/>
      <c r="C12" s="212"/>
      <c r="D12" s="213"/>
      <c r="E12" s="191"/>
      <c r="F12" s="171"/>
      <c r="G12" s="172"/>
      <c r="H12" s="172"/>
      <c r="I12" s="171"/>
      <c r="J12" s="171"/>
      <c r="K12" s="172"/>
      <c r="L12" s="173"/>
      <c r="M12" s="170"/>
      <c r="N12" s="170"/>
      <c r="O12" s="170"/>
      <c r="P12" s="25"/>
      <c r="Q12" s="170"/>
    </row>
    <row r="13" spans="1:21" s="98" customFormat="1" x14ac:dyDescent="0.25">
      <c r="B13" s="174"/>
      <c r="C13" s="168"/>
      <c r="D13" s="169"/>
      <c r="E13" s="103"/>
      <c r="F13" s="108"/>
      <c r="G13" s="109"/>
      <c r="H13" s="109"/>
      <c r="I13" s="108"/>
      <c r="J13" s="108"/>
      <c r="K13" s="172"/>
      <c r="L13" s="173"/>
      <c r="M13" s="170"/>
      <c r="N13" s="170"/>
      <c r="O13" s="170"/>
      <c r="P13" s="27"/>
      <c r="Q13" s="170"/>
    </row>
    <row r="14" spans="1:21" s="98" customFormat="1" x14ac:dyDescent="0.25">
      <c r="B14" s="174"/>
      <c r="C14" s="168"/>
      <c r="D14" s="169"/>
      <c r="E14" s="103"/>
      <c r="F14" s="108"/>
      <c r="G14" s="109"/>
      <c r="H14" s="109"/>
      <c r="I14" s="108"/>
      <c r="J14" s="108"/>
      <c r="K14" s="172"/>
      <c r="L14" s="173"/>
      <c r="M14" s="170"/>
      <c r="N14" s="170"/>
      <c r="O14" s="170"/>
      <c r="P14" s="121"/>
      <c r="Q14" s="170"/>
    </row>
    <row r="15" spans="1:21" ht="18" customHeight="1" x14ac:dyDescent="0.4">
      <c r="C15" s="5" t="s">
        <v>87</v>
      </c>
      <c r="D15" s="92"/>
      <c r="E15" s="92"/>
      <c r="I15" s="65"/>
      <c r="J15" s="116"/>
      <c r="K15" s="117"/>
      <c r="L15" s="117"/>
      <c r="M15" s="179"/>
      <c r="O15" s="180"/>
      <c r="P15" s="121"/>
      <c r="Q15" s="170"/>
      <c r="R15" s="98"/>
      <c r="S15" s="98"/>
      <c r="T15" s="98"/>
      <c r="U15" s="1"/>
    </row>
    <row r="16" spans="1:21" ht="17.399999999999999" customHeight="1" x14ac:dyDescent="0.3">
      <c r="B16" s="94"/>
      <c r="C16" s="181" t="s">
        <v>88</v>
      </c>
      <c r="D16" s="5"/>
      <c r="E16" s="5"/>
      <c r="F16" s="177"/>
      <c r="I16" s="65"/>
      <c r="J16" s="116"/>
      <c r="K16" s="117"/>
      <c r="L16" s="117"/>
      <c r="M16" s="262" t="s">
        <v>89</v>
      </c>
      <c r="N16" s="289" t="s">
        <v>90</v>
      </c>
      <c r="O16" s="289"/>
      <c r="P16" s="121"/>
      <c r="Q16" s="170"/>
      <c r="R16" s="98"/>
      <c r="S16" s="98"/>
      <c r="T16" s="98"/>
      <c r="U16" s="1"/>
    </row>
    <row r="17" spans="1:21" ht="26.4" x14ac:dyDescent="0.25">
      <c r="B17" s="276" t="s">
        <v>61</v>
      </c>
      <c r="C17" s="277"/>
      <c r="D17" s="278"/>
      <c r="E17" s="22" t="s">
        <v>83</v>
      </c>
      <c r="F17" s="7" t="s">
        <v>0</v>
      </c>
      <c r="G17" s="285" t="s">
        <v>1</v>
      </c>
      <c r="H17" s="286"/>
      <c r="I17" s="86" t="s">
        <v>2</v>
      </c>
      <c r="J17" s="113" t="s">
        <v>3</v>
      </c>
      <c r="K17" s="273" t="s">
        <v>4</v>
      </c>
      <c r="L17" s="275"/>
      <c r="M17" s="287" t="s">
        <v>5</v>
      </c>
      <c r="N17" s="287"/>
      <c r="O17" s="287"/>
      <c r="P17" s="25"/>
      <c r="Q17" s="288"/>
      <c r="R17" s="288"/>
      <c r="U17" s="1"/>
    </row>
    <row r="18" spans="1:21" ht="15.6" x14ac:dyDescent="0.25">
      <c r="B18" s="279"/>
      <c r="C18" s="280"/>
      <c r="D18" s="281"/>
      <c r="E18" s="22" t="s">
        <v>78</v>
      </c>
      <c r="F18" s="95" t="s">
        <v>9</v>
      </c>
      <c r="G18" s="182" t="s">
        <v>10</v>
      </c>
      <c r="H18" s="44" t="s">
        <v>11</v>
      </c>
      <c r="I18" s="52" t="s">
        <v>12</v>
      </c>
      <c r="J18" s="37" t="s">
        <v>13</v>
      </c>
      <c r="K18" s="44" t="s">
        <v>14</v>
      </c>
      <c r="L18" s="44" t="s">
        <v>15</v>
      </c>
      <c r="M18" s="86" t="s">
        <v>16</v>
      </c>
      <c r="N18" s="86" t="s">
        <v>17</v>
      </c>
      <c r="O18" s="86" t="s">
        <v>18</v>
      </c>
      <c r="P18" s="27"/>
      <c r="Q18" s="136"/>
      <c r="R18" s="136"/>
    </row>
    <row r="19" spans="1:21" x14ac:dyDescent="0.25">
      <c r="B19" s="282" t="s">
        <v>116</v>
      </c>
      <c r="C19" s="283"/>
      <c r="D19" s="284"/>
      <c r="E19" s="53" t="s">
        <v>111</v>
      </c>
      <c r="F19" s="183">
        <v>3.53</v>
      </c>
      <c r="G19" s="96">
        <f>1/(0.5*0.25*0.3)</f>
        <v>26.666666666666668</v>
      </c>
      <c r="H19" s="184">
        <v>8</v>
      </c>
      <c r="I19" s="184">
        <v>900</v>
      </c>
      <c r="J19" s="185">
        <v>22</v>
      </c>
      <c r="K19" s="118">
        <v>1.5</v>
      </c>
      <c r="L19" s="184">
        <v>40</v>
      </c>
      <c r="M19" s="119">
        <v>5307</v>
      </c>
      <c r="N19" s="120">
        <v>1592</v>
      </c>
      <c r="O19" s="120">
        <v>199</v>
      </c>
      <c r="P19" s="121"/>
      <c r="Q19" s="141"/>
      <c r="R19" s="142"/>
    </row>
    <row r="20" spans="1:21" x14ac:dyDescent="0.25">
      <c r="B20" s="282" t="s">
        <v>117</v>
      </c>
      <c r="C20" s="283"/>
      <c r="D20" s="284"/>
      <c r="E20" s="23" t="s">
        <v>112</v>
      </c>
      <c r="F20" s="183">
        <v>4.41</v>
      </c>
      <c r="G20" s="96">
        <f>1/(0.5*0.25*0.375)</f>
        <v>21.333333333333332</v>
      </c>
      <c r="H20" s="97">
        <v>8</v>
      </c>
      <c r="I20" s="97">
        <v>900</v>
      </c>
      <c r="J20" s="122">
        <v>27.5</v>
      </c>
      <c r="K20" s="122">
        <v>1.5</v>
      </c>
      <c r="L20" s="97">
        <v>32</v>
      </c>
      <c r="M20" s="119">
        <v>5269</v>
      </c>
      <c r="N20" s="120">
        <v>1976</v>
      </c>
      <c r="O20" s="120">
        <v>247</v>
      </c>
      <c r="P20" s="123"/>
      <c r="Q20" s="141"/>
      <c r="R20" s="142"/>
    </row>
    <row r="21" spans="1:21" x14ac:dyDescent="0.25">
      <c r="A21" s="98"/>
      <c r="B21" s="282" t="s">
        <v>118</v>
      </c>
      <c r="C21" s="283"/>
      <c r="D21" s="284"/>
      <c r="E21" s="53" t="s">
        <v>113</v>
      </c>
      <c r="F21" s="183">
        <v>5.8819999999999997</v>
      </c>
      <c r="G21" s="99">
        <v>16</v>
      </c>
      <c r="H21" s="97">
        <v>8</v>
      </c>
      <c r="I21" s="97">
        <v>900</v>
      </c>
      <c r="J21" s="122">
        <v>36.700000000000003</v>
      </c>
      <c r="K21" s="122">
        <v>1.5</v>
      </c>
      <c r="L21" s="97">
        <v>24</v>
      </c>
      <c r="M21" s="119">
        <v>5072</v>
      </c>
      <c r="N21" s="120">
        <v>2536</v>
      </c>
      <c r="O21" s="120">
        <v>317</v>
      </c>
      <c r="P21" s="123"/>
      <c r="Q21" s="141"/>
      <c r="R21" s="142"/>
    </row>
    <row r="22" spans="1:21" x14ac:dyDescent="0.25">
      <c r="A22" s="98"/>
      <c r="B22" t="s">
        <v>173</v>
      </c>
      <c r="I22" s="65"/>
      <c r="J22" s="116"/>
      <c r="K22" s="117"/>
      <c r="L22" s="117"/>
      <c r="M22" s="116"/>
      <c r="N22" s="116"/>
      <c r="O22" s="117"/>
      <c r="P22" s="124"/>
      <c r="Q22" s="75"/>
      <c r="R22"/>
    </row>
    <row r="23" spans="1:21" x14ac:dyDescent="0.25">
      <c r="B23" s="100" t="s">
        <v>154</v>
      </c>
      <c r="C23" s="98"/>
      <c r="D23" s="98"/>
      <c r="E23" s="98"/>
      <c r="F23" s="98"/>
      <c r="G23" s="98"/>
      <c r="H23" s="98"/>
      <c r="I23" s="125"/>
      <c r="J23" s="186"/>
      <c r="K23" s="117"/>
      <c r="L23" s="117"/>
      <c r="M23" s="116"/>
      <c r="N23" s="116"/>
      <c r="O23" s="117"/>
      <c r="P23" s="124"/>
      <c r="Q23" s="75"/>
      <c r="R23"/>
    </row>
    <row r="24" spans="1:21" x14ac:dyDescent="0.25">
      <c r="B24" s="100"/>
      <c r="C24" s="98"/>
      <c r="D24" s="98"/>
      <c r="E24" s="98"/>
      <c r="F24" s="98"/>
      <c r="G24" s="98"/>
      <c r="H24" s="98"/>
      <c r="I24" s="125"/>
      <c r="J24" s="186"/>
      <c r="K24" s="117"/>
      <c r="L24" s="117"/>
      <c r="M24" s="116"/>
      <c r="N24" s="116"/>
      <c r="O24" s="117"/>
      <c r="P24" s="124"/>
      <c r="Q24" s="75"/>
      <c r="R24"/>
    </row>
    <row r="25" spans="1:21" s="98" customFormat="1" ht="15.6" x14ac:dyDescent="0.3">
      <c r="B25" s="174"/>
      <c r="C25" s="160" t="s">
        <v>85</v>
      </c>
      <c r="D25" s="162"/>
      <c r="E25" s="175"/>
      <c r="F25" s="176"/>
      <c r="G25" s="109"/>
      <c r="H25" s="109"/>
      <c r="I25" s="108"/>
      <c r="J25" s="108"/>
      <c r="K25" s="172"/>
      <c r="L25" s="173"/>
      <c r="M25" s="187" t="s">
        <v>89</v>
      </c>
      <c r="N25" s="289" t="s">
        <v>91</v>
      </c>
      <c r="O25" s="289"/>
      <c r="P25" s="121"/>
      <c r="Q25" s="170"/>
    </row>
    <row r="26" spans="1:21" ht="26.4" x14ac:dyDescent="0.25">
      <c r="B26" s="276" t="s">
        <v>61</v>
      </c>
      <c r="C26" s="277"/>
      <c r="D26" s="278"/>
      <c r="E26" s="22" t="s">
        <v>83</v>
      </c>
      <c r="F26" s="7" t="s">
        <v>0</v>
      </c>
      <c r="G26" s="146" t="s">
        <v>1</v>
      </c>
      <c r="H26" s="147"/>
      <c r="I26" s="86" t="s">
        <v>2</v>
      </c>
      <c r="J26" s="113" t="s">
        <v>3</v>
      </c>
      <c r="K26" s="273" t="s">
        <v>4</v>
      </c>
      <c r="L26" s="275"/>
      <c r="M26" s="273" t="s">
        <v>5</v>
      </c>
      <c r="N26" s="274"/>
      <c r="O26" s="275"/>
      <c r="P26" s="123"/>
      <c r="Q26" s="288"/>
      <c r="R26" s="288"/>
    </row>
    <row r="27" spans="1:21" ht="15.6" x14ac:dyDescent="0.25">
      <c r="B27" s="279"/>
      <c r="C27" s="280"/>
      <c r="D27" s="281"/>
      <c r="E27" s="22" t="s">
        <v>78</v>
      </c>
      <c r="F27" s="95" t="s">
        <v>9</v>
      </c>
      <c r="G27" s="44" t="s">
        <v>10</v>
      </c>
      <c r="H27" s="44" t="s">
        <v>11</v>
      </c>
      <c r="I27" s="52" t="s">
        <v>12</v>
      </c>
      <c r="J27" s="37" t="s">
        <v>13</v>
      </c>
      <c r="K27" s="44" t="s">
        <v>14</v>
      </c>
      <c r="L27" s="44" t="s">
        <v>15</v>
      </c>
      <c r="M27" s="86" t="s">
        <v>16</v>
      </c>
      <c r="N27" s="86" t="s">
        <v>17</v>
      </c>
      <c r="O27" s="86" t="s">
        <v>18</v>
      </c>
      <c r="P27" s="121"/>
      <c r="Q27" s="136"/>
      <c r="R27" s="136"/>
    </row>
    <row r="28" spans="1:21" x14ac:dyDescent="0.25">
      <c r="B28" s="268" t="s">
        <v>119</v>
      </c>
      <c r="C28" s="269"/>
      <c r="D28" s="270"/>
      <c r="E28" s="53" t="s">
        <v>115</v>
      </c>
      <c r="F28" s="101">
        <v>2.5510000000000002</v>
      </c>
      <c r="G28" s="99">
        <v>32</v>
      </c>
      <c r="H28" s="97">
        <v>8</v>
      </c>
      <c r="I28" s="126">
        <v>980</v>
      </c>
      <c r="J28" s="127">
        <v>20</v>
      </c>
      <c r="K28" s="122">
        <v>1.5</v>
      </c>
      <c r="L28" s="97">
        <v>48</v>
      </c>
      <c r="M28" s="119">
        <v>4352</v>
      </c>
      <c r="N28" s="120">
        <v>1088</v>
      </c>
      <c r="O28" s="120">
        <v>136</v>
      </c>
      <c r="P28" s="91"/>
      <c r="Q28" s="141"/>
      <c r="R28" s="142"/>
    </row>
    <row r="29" spans="1:21" x14ac:dyDescent="0.25">
      <c r="B29" s="268" t="s">
        <v>120</v>
      </c>
      <c r="C29" s="269"/>
      <c r="D29" s="270"/>
      <c r="E29" s="23" t="s">
        <v>111</v>
      </c>
      <c r="F29" s="101">
        <v>3.0609999999999999</v>
      </c>
      <c r="G29" s="102">
        <f>1/(0.5*0.25*0.3)</f>
        <v>26.666666666666668</v>
      </c>
      <c r="H29" s="97">
        <v>8</v>
      </c>
      <c r="I29" s="126">
        <v>980</v>
      </c>
      <c r="J29" s="127">
        <v>24</v>
      </c>
      <c r="K29" s="122">
        <v>1.5</v>
      </c>
      <c r="L29" s="97">
        <v>40</v>
      </c>
      <c r="M29" s="119">
        <v>4693</v>
      </c>
      <c r="N29" s="120">
        <v>1408</v>
      </c>
      <c r="O29" s="120">
        <v>176</v>
      </c>
      <c r="P29" s="91"/>
      <c r="Q29" s="141"/>
      <c r="R29" s="142"/>
    </row>
    <row r="30" spans="1:21" x14ac:dyDescent="0.25">
      <c r="B30" s="268" t="s">
        <v>121</v>
      </c>
      <c r="C30" s="269"/>
      <c r="D30" s="270"/>
      <c r="E30" s="53" t="s">
        <v>112</v>
      </c>
      <c r="F30" s="101">
        <v>3.827</v>
      </c>
      <c r="G30" s="96">
        <f>1/(0.5*0.25*0.375)</f>
        <v>21.333333333333332</v>
      </c>
      <c r="H30" s="97">
        <v>8</v>
      </c>
      <c r="I30" s="126">
        <v>980</v>
      </c>
      <c r="J30" s="127">
        <v>30</v>
      </c>
      <c r="K30" s="122">
        <v>1.5</v>
      </c>
      <c r="L30" s="97">
        <v>32</v>
      </c>
      <c r="M30" s="119">
        <v>4523</v>
      </c>
      <c r="N30" s="120">
        <v>1696</v>
      </c>
      <c r="O30" s="120">
        <v>212</v>
      </c>
      <c r="P30" s="91"/>
      <c r="Q30" s="141"/>
      <c r="R30" s="142"/>
    </row>
    <row r="31" spans="1:21" x14ac:dyDescent="0.25">
      <c r="B31" t="s">
        <v>19</v>
      </c>
      <c r="C31" s="56"/>
      <c r="D31" s="56"/>
      <c r="E31" s="56"/>
      <c r="F31" s="103"/>
      <c r="G31" s="103"/>
      <c r="H31" s="104"/>
      <c r="I31" s="128"/>
      <c r="J31" s="129"/>
      <c r="K31" s="129"/>
      <c r="L31" s="128"/>
      <c r="M31" s="128"/>
      <c r="N31" s="128"/>
      <c r="O31" s="129"/>
      <c r="P31" s="91"/>
      <c r="R31"/>
    </row>
    <row r="32" spans="1:21" x14ac:dyDescent="0.25">
      <c r="C32" s="56"/>
      <c r="D32" s="56"/>
      <c r="E32" s="56"/>
      <c r="F32" s="103"/>
      <c r="G32" s="103"/>
      <c r="H32" s="104"/>
      <c r="I32" s="128"/>
      <c r="J32" s="129"/>
      <c r="K32" s="129"/>
      <c r="L32" s="128"/>
      <c r="M32" s="128"/>
      <c r="N32" s="128"/>
      <c r="O32" s="129"/>
      <c r="P32" s="25"/>
      <c r="R32"/>
    </row>
    <row r="33" spans="2:18" ht="15.6" customHeight="1" x14ac:dyDescent="0.3">
      <c r="B33" s="94"/>
      <c r="C33" s="105" t="s">
        <v>20</v>
      </c>
      <c r="D33" s="106"/>
      <c r="E33" s="106"/>
      <c r="F33" s="98"/>
      <c r="G33" s="98"/>
      <c r="H33" s="98"/>
      <c r="I33" s="125"/>
      <c r="J33" s="116"/>
      <c r="K33" s="117"/>
      <c r="L33" s="117"/>
      <c r="M33" s="272" t="s">
        <v>21</v>
      </c>
      <c r="N33" s="272"/>
      <c r="O33" s="272"/>
      <c r="P33" s="27"/>
      <c r="R33"/>
    </row>
    <row r="34" spans="2:18" ht="26.4" x14ac:dyDescent="0.25">
      <c r="B34" s="276" t="s">
        <v>61</v>
      </c>
      <c r="C34" s="277"/>
      <c r="D34" s="278"/>
      <c r="E34" s="22" t="s">
        <v>83</v>
      </c>
      <c r="F34" s="7" t="s">
        <v>0</v>
      </c>
      <c r="G34" s="146" t="s">
        <v>1</v>
      </c>
      <c r="H34" s="147"/>
      <c r="I34" s="86" t="s">
        <v>2</v>
      </c>
      <c r="J34" s="113" t="s">
        <v>3</v>
      </c>
      <c r="K34" s="273" t="s">
        <v>4</v>
      </c>
      <c r="L34" s="275"/>
      <c r="M34" s="273" t="s">
        <v>5</v>
      </c>
      <c r="N34" s="274"/>
      <c r="O34" s="275"/>
      <c r="P34" s="123"/>
      <c r="Q34" s="288"/>
      <c r="R34" s="288"/>
    </row>
    <row r="35" spans="2:18" x14ac:dyDescent="0.25">
      <c r="B35" s="279"/>
      <c r="C35" s="280"/>
      <c r="D35" s="281"/>
      <c r="E35" s="22" t="s">
        <v>78</v>
      </c>
      <c r="F35" s="95" t="s">
        <v>9</v>
      </c>
      <c r="G35" s="44" t="s">
        <v>22</v>
      </c>
      <c r="H35" s="44" t="s">
        <v>23</v>
      </c>
      <c r="I35" s="52" t="s">
        <v>12</v>
      </c>
      <c r="J35" s="37" t="s">
        <v>13</v>
      </c>
      <c r="K35" s="44" t="s">
        <v>24</v>
      </c>
      <c r="L35" s="44" t="s">
        <v>15</v>
      </c>
      <c r="M35" s="86" t="s">
        <v>25</v>
      </c>
      <c r="N35" s="86" t="s">
        <v>26</v>
      </c>
      <c r="O35" s="86" t="s">
        <v>18</v>
      </c>
      <c r="P35" s="123"/>
      <c r="Q35" s="136"/>
      <c r="R35" s="136"/>
    </row>
    <row r="36" spans="2:18" x14ac:dyDescent="0.25">
      <c r="B36" s="268" t="s">
        <v>122</v>
      </c>
      <c r="C36" s="269"/>
      <c r="D36" s="270"/>
      <c r="E36" s="53" t="s">
        <v>115</v>
      </c>
      <c r="F36" s="107">
        <v>1.67</v>
      </c>
      <c r="G36" s="99">
        <v>32</v>
      </c>
      <c r="H36" s="97">
        <v>8</v>
      </c>
      <c r="I36" s="97">
        <v>1295</v>
      </c>
      <c r="J36" s="118">
        <v>26.6</v>
      </c>
      <c r="K36" s="122">
        <v>1.5</v>
      </c>
      <c r="L36" s="97">
        <v>48</v>
      </c>
      <c r="M36" s="119">
        <v>5568</v>
      </c>
      <c r="N36" s="120">
        <v>1392</v>
      </c>
      <c r="O36" s="120">
        <v>174</v>
      </c>
      <c r="P36" s="123"/>
      <c r="Q36" s="141"/>
      <c r="R36" s="142"/>
    </row>
    <row r="37" spans="2:18" x14ac:dyDescent="0.25">
      <c r="B37" s="268" t="s">
        <v>123</v>
      </c>
      <c r="C37" s="269"/>
      <c r="D37" s="270"/>
      <c r="E37" s="23" t="s">
        <v>111</v>
      </c>
      <c r="F37" s="107">
        <v>2</v>
      </c>
      <c r="G37" s="102">
        <f>1/(0.5*0.25*0.3)</f>
        <v>26.666666666666668</v>
      </c>
      <c r="H37" s="97">
        <v>8</v>
      </c>
      <c r="I37" s="97">
        <v>1295</v>
      </c>
      <c r="J37" s="118">
        <v>31.9</v>
      </c>
      <c r="K37" s="122">
        <v>1.5</v>
      </c>
      <c r="L37" s="97">
        <v>40</v>
      </c>
      <c r="M37" s="119">
        <v>5467</v>
      </c>
      <c r="N37" s="120">
        <v>1640</v>
      </c>
      <c r="O37" s="120">
        <v>205</v>
      </c>
      <c r="P37" s="91"/>
      <c r="Q37" s="141"/>
      <c r="R37" s="142"/>
    </row>
    <row r="38" spans="2:18" x14ac:dyDescent="0.25">
      <c r="B38" s="268" t="s">
        <v>124</v>
      </c>
      <c r="C38" s="269"/>
      <c r="D38" s="270"/>
      <c r="E38" s="53" t="s">
        <v>112</v>
      </c>
      <c r="F38" s="107">
        <v>2.5</v>
      </c>
      <c r="G38" s="96">
        <f>1/(0.5*0.25*0.375)</f>
        <v>21.333333333333332</v>
      </c>
      <c r="H38" s="97">
        <v>8</v>
      </c>
      <c r="I38" s="97">
        <v>1295</v>
      </c>
      <c r="J38" s="118">
        <v>39.799999999999997</v>
      </c>
      <c r="K38" s="122">
        <v>1.5</v>
      </c>
      <c r="L38" s="97">
        <v>32</v>
      </c>
      <c r="M38" s="119">
        <v>5376</v>
      </c>
      <c r="N38" s="120">
        <v>2016</v>
      </c>
      <c r="O38" s="120">
        <v>252</v>
      </c>
      <c r="P38" s="91"/>
      <c r="Q38" s="141"/>
      <c r="R38" s="142"/>
    </row>
    <row r="39" spans="2:18" x14ac:dyDescent="0.25">
      <c r="B39" t="s">
        <v>27</v>
      </c>
      <c r="C39" s="56"/>
      <c r="D39" s="56"/>
      <c r="E39" s="56"/>
      <c r="F39" s="103"/>
      <c r="G39" s="108"/>
      <c r="H39" s="109"/>
      <c r="I39" s="109"/>
      <c r="J39" s="108"/>
      <c r="K39" s="108"/>
      <c r="L39" s="109"/>
      <c r="M39" s="109"/>
      <c r="N39" s="131"/>
      <c r="O39" s="131"/>
      <c r="P39" s="91"/>
      <c r="R39"/>
    </row>
    <row r="40" spans="2:18" x14ac:dyDescent="0.25">
      <c r="B40" s="100" t="s">
        <v>155</v>
      </c>
      <c r="P40" s="134"/>
      <c r="R40"/>
    </row>
    <row r="41" spans="2:18" x14ac:dyDescent="0.25">
      <c r="B41" s="100"/>
      <c r="R41"/>
    </row>
    <row r="42" spans="2:18" ht="15.6" x14ac:dyDescent="0.3">
      <c r="B42" s="36"/>
      <c r="C42" s="5" t="s">
        <v>28</v>
      </c>
      <c r="D42" s="5"/>
      <c r="E42" s="110"/>
      <c r="I42" s="65"/>
      <c r="J42" s="116"/>
      <c r="K42" s="117"/>
      <c r="L42" s="117"/>
      <c r="M42" s="272" t="s">
        <v>29</v>
      </c>
      <c r="N42" s="272"/>
      <c r="O42" s="272"/>
      <c r="R42"/>
    </row>
    <row r="43" spans="2:18" ht="39.6" customHeight="1" x14ac:dyDescent="0.25">
      <c r="B43" s="276" t="s">
        <v>61</v>
      </c>
      <c r="C43" s="277"/>
      <c r="D43" s="278"/>
      <c r="E43" s="22" t="s">
        <v>83</v>
      </c>
      <c r="F43" s="111" t="s">
        <v>0</v>
      </c>
      <c r="G43" s="144" t="s">
        <v>1</v>
      </c>
      <c r="H43" s="145"/>
      <c r="I43" s="132" t="s">
        <v>2</v>
      </c>
      <c r="J43" s="113" t="s">
        <v>3</v>
      </c>
      <c r="K43" s="290" t="s">
        <v>4</v>
      </c>
      <c r="L43" s="291"/>
      <c r="M43" s="273" t="s">
        <v>5</v>
      </c>
      <c r="N43" s="274"/>
      <c r="O43" s="275"/>
      <c r="Q43" s="288"/>
      <c r="R43" s="288"/>
    </row>
    <row r="44" spans="2:18" ht="15.6" x14ac:dyDescent="0.25">
      <c r="B44" s="279"/>
      <c r="C44" s="280"/>
      <c r="D44" s="281"/>
      <c r="E44" s="22" t="s">
        <v>78</v>
      </c>
      <c r="F44" s="95" t="s">
        <v>9</v>
      </c>
      <c r="G44" s="44" t="s">
        <v>10</v>
      </c>
      <c r="H44" s="44" t="s">
        <v>11</v>
      </c>
      <c r="I44" s="52" t="s">
        <v>12</v>
      </c>
      <c r="J44" s="37" t="s">
        <v>13</v>
      </c>
      <c r="K44" s="44" t="s">
        <v>14</v>
      </c>
      <c r="L44" s="44" t="s">
        <v>15</v>
      </c>
      <c r="M44" s="86" t="s">
        <v>16</v>
      </c>
      <c r="N44" s="86" t="s">
        <v>17</v>
      </c>
      <c r="O44" s="86" t="s">
        <v>18</v>
      </c>
      <c r="Q44" s="136"/>
      <c r="R44" s="136"/>
    </row>
    <row r="45" spans="2:18" x14ac:dyDescent="0.25">
      <c r="B45" s="268" t="s">
        <v>125</v>
      </c>
      <c r="C45" s="269"/>
      <c r="D45" s="270"/>
      <c r="E45" s="204" t="s">
        <v>115</v>
      </c>
      <c r="F45" s="23">
        <v>1.56</v>
      </c>
      <c r="G45" s="101">
        <v>32</v>
      </c>
      <c r="H45" s="23">
        <v>8</v>
      </c>
      <c r="I45" s="61">
        <v>1430</v>
      </c>
      <c r="J45" s="133">
        <v>29.4</v>
      </c>
      <c r="K45" s="133">
        <v>1.5</v>
      </c>
      <c r="L45" s="97">
        <v>48</v>
      </c>
      <c r="M45" s="119">
        <v>7040</v>
      </c>
      <c r="N45" s="120">
        <v>1760</v>
      </c>
      <c r="O45" s="120">
        <v>220</v>
      </c>
      <c r="Q45" s="141"/>
      <c r="R45" s="142"/>
    </row>
    <row r="46" spans="2:18" x14ac:dyDescent="0.25">
      <c r="B46" s="268" t="s">
        <v>126</v>
      </c>
      <c r="C46" s="269"/>
      <c r="D46" s="270"/>
      <c r="E46" s="14" t="s">
        <v>111</v>
      </c>
      <c r="F46" s="23">
        <v>1.88</v>
      </c>
      <c r="G46" s="102">
        <f>1/(0.5*0.25*0.3)</f>
        <v>26.666666666666668</v>
      </c>
      <c r="H46" s="23">
        <v>8</v>
      </c>
      <c r="I46" s="61">
        <v>1430</v>
      </c>
      <c r="J46" s="133">
        <v>35.299999999999997</v>
      </c>
      <c r="K46" s="133">
        <v>1.5</v>
      </c>
      <c r="L46" s="97">
        <v>40</v>
      </c>
      <c r="M46" s="119">
        <v>6933</v>
      </c>
      <c r="N46" s="120">
        <v>2080</v>
      </c>
      <c r="O46" s="120">
        <v>260</v>
      </c>
      <c r="Q46" s="141"/>
      <c r="R46" s="142"/>
    </row>
    <row r="47" spans="2:18" x14ac:dyDescent="0.25">
      <c r="B47" s="268" t="s">
        <v>127</v>
      </c>
      <c r="C47" s="269"/>
      <c r="D47" s="270"/>
      <c r="E47" s="14" t="s">
        <v>114</v>
      </c>
      <c r="F47" s="23">
        <v>2.34</v>
      </c>
      <c r="G47" s="96">
        <f>1/(0.5*0.25*0.375)</f>
        <v>21.333333333333332</v>
      </c>
      <c r="H47" s="23">
        <v>8</v>
      </c>
      <c r="I47" s="61">
        <v>1430</v>
      </c>
      <c r="J47" s="133">
        <v>44.1</v>
      </c>
      <c r="K47" s="133">
        <v>1.5</v>
      </c>
      <c r="L47" s="97">
        <v>32</v>
      </c>
      <c r="M47" s="119">
        <v>6848</v>
      </c>
      <c r="N47" s="120">
        <v>2568</v>
      </c>
      <c r="O47" s="120">
        <v>321</v>
      </c>
      <c r="Q47" s="141"/>
      <c r="R47" s="142"/>
    </row>
    <row r="48" spans="2:18" x14ac:dyDescent="0.25">
      <c r="B48" t="s">
        <v>30</v>
      </c>
      <c r="R48"/>
    </row>
    <row r="49" spans="2:18" x14ac:dyDescent="0.25">
      <c r="B49" s="100" t="s">
        <v>155</v>
      </c>
      <c r="R49"/>
    </row>
    <row r="50" spans="2:18" x14ac:dyDescent="0.25">
      <c r="B50" t="s">
        <v>156</v>
      </c>
      <c r="R50"/>
    </row>
    <row r="51" spans="2:18" x14ac:dyDescent="0.25">
      <c r="B51" s="112"/>
      <c r="Q51" s="75"/>
      <c r="R51"/>
    </row>
    <row r="52" spans="2:18" x14ac:dyDescent="0.25">
      <c r="B52" s="115" t="s">
        <v>92</v>
      </c>
      <c r="C52" s="115"/>
      <c r="D52" s="115"/>
      <c r="E52" s="115"/>
      <c r="F52" s="115"/>
      <c r="I52" s="115"/>
      <c r="J52" s="115"/>
      <c r="K52" s="115"/>
      <c r="L52" s="115"/>
      <c r="M52" s="115"/>
      <c r="N52" s="189"/>
      <c r="Q52" s="131"/>
    </row>
    <row r="53" spans="2:18" x14ac:dyDescent="0.25">
      <c r="Q53" s="131"/>
    </row>
    <row r="54" spans="2:18" x14ac:dyDescent="0.25">
      <c r="Q54" s="131"/>
    </row>
    <row r="55" spans="2:18" x14ac:dyDescent="0.25">
      <c r="N55" s="115"/>
      <c r="O55" s="115"/>
      <c r="Q55" s="131"/>
    </row>
    <row r="56" spans="2:18" x14ac:dyDescent="0.25">
      <c r="Q56" s="75"/>
      <c r="R56"/>
    </row>
    <row r="57" spans="2:18" x14ac:dyDescent="0.25">
      <c r="R57"/>
    </row>
    <row r="58" spans="2:18" x14ac:dyDescent="0.25">
      <c r="R58"/>
    </row>
    <row r="59" spans="2:18" x14ac:dyDescent="0.25">
      <c r="R59"/>
    </row>
    <row r="60" spans="2:18" x14ac:dyDescent="0.25">
      <c r="R60"/>
    </row>
    <row r="61" spans="2:18" x14ac:dyDescent="0.25">
      <c r="R61"/>
    </row>
    <row r="62" spans="2:18" x14ac:dyDescent="0.25">
      <c r="R62"/>
    </row>
    <row r="63" spans="2:18" x14ac:dyDescent="0.25">
      <c r="R63"/>
    </row>
    <row r="64" spans="2:18" x14ac:dyDescent="0.25">
      <c r="R64"/>
    </row>
    <row r="65" spans="18:18" x14ac:dyDescent="0.25">
      <c r="R65"/>
    </row>
    <row r="66" spans="18:18" x14ac:dyDescent="0.25">
      <c r="R66"/>
    </row>
    <row r="67" spans="18:18" x14ac:dyDescent="0.25">
      <c r="R67"/>
    </row>
    <row r="68" spans="18:18" x14ac:dyDescent="0.25">
      <c r="R68"/>
    </row>
  </sheetData>
  <sheetProtection algorithmName="SHA-512" hashValue="rGeM34ZgwyiK6aytiYRpiXlCzABgWB6ylzedtII/BhFXWqLpsV2nWPPd31XsBbKFH3vidTogNIUypUNoOHzM5Q==" saltValue="7QEHcaU94alxVB5vK1LB4w==" spinCount="100000" sheet="1" objects="1" scenarios="1"/>
  <mergeCells count="43">
    <mergeCell ref="B38:D38"/>
    <mergeCell ref="Q34:R34"/>
    <mergeCell ref="K43:L43"/>
    <mergeCell ref="Q43:R43"/>
    <mergeCell ref="K5:L5"/>
    <mergeCell ref="M5:O5"/>
    <mergeCell ref="B5:D6"/>
    <mergeCell ref="K34:L34"/>
    <mergeCell ref="B28:D28"/>
    <mergeCell ref="B29:D29"/>
    <mergeCell ref="B30:D30"/>
    <mergeCell ref="B36:D36"/>
    <mergeCell ref="B37:D37"/>
    <mergeCell ref="Q26:R26"/>
    <mergeCell ref="N16:O16"/>
    <mergeCell ref="G17:H17"/>
    <mergeCell ref="K17:L17"/>
    <mergeCell ref="M17:O17"/>
    <mergeCell ref="Q17:R17"/>
    <mergeCell ref="N25:O25"/>
    <mergeCell ref="M26:O26"/>
    <mergeCell ref="K26:L26"/>
    <mergeCell ref="B45:D45"/>
    <mergeCell ref="B46:D46"/>
    <mergeCell ref="B47:D47"/>
    <mergeCell ref="M4:O4"/>
    <mergeCell ref="M33:O33"/>
    <mergeCell ref="M42:O42"/>
    <mergeCell ref="M43:O43"/>
    <mergeCell ref="M34:O34"/>
    <mergeCell ref="B17:D18"/>
    <mergeCell ref="B26:D27"/>
    <mergeCell ref="B19:D19"/>
    <mergeCell ref="B20:D20"/>
    <mergeCell ref="B21:D21"/>
    <mergeCell ref="G5:H5"/>
    <mergeCell ref="B34:D35"/>
    <mergeCell ref="B43:D44"/>
    <mergeCell ref="A5:A9"/>
    <mergeCell ref="B10:O10"/>
    <mergeCell ref="B7:D7"/>
    <mergeCell ref="B8:D8"/>
    <mergeCell ref="B9:D9"/>
  </mergeCells>
  <phoneticPr fontId="9" type="noConversion"/>
  <pageMargins left="0.75" right="0.75" top="1" bottom="1" header="0.49166666666666697" footer="0.49166666666666697"/>
  <pageSetup paperSize="9" scale="61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07C82-394D-497B-85B3-700C131C5B1A}">
  <sheetPr>
    <tabColor theme="3" tint="-0.249977111117893"/>
    <pageSetUpPr fitToPage="1"/>
  </sheetPr>
  <dimension ref="A2:AO34"/>
  <sheetViews>
    <sheetView zoomScale="85" zoomScaleNormal="85" workbookViewId="0">
      <selection activeCell="M2" sqref="M2:O2"/>
    </sheetView>
  </sheetViews>
  <sheetFormatPr defaultColWidth="8.88671875" defaultRowHeight="13.2" x14ac:dyDescent="0.25"/>
  <cols>
    <col min="1" max="1" width="21.6640625" style="91" customWidth="1"/>
    <col min="2" max="2" width="14.33203125" style="91" customWidth="1"/>
    <col min="3" max="3" width="13.44140625" style="91" customWidth="1"/>
    <col min="4" max="4" width="13.5546875" style="91" customWidth="1"/>
    <col min="5" max="5" width="14.6640625" style="91" bestFit="1" customWidth="1"/>
    <col min="6" max="6" width="15.109375" style="91" customWidth="1"/>
    <col min="7" max="7" width="13.33203125" style="91" customWidth="1"/>
    <col min="8" max="8" width="14.109375" style="91" customWidth="1"/>
    <col min="9" max="9" width="12.5546875" style="91" customWidth="1"/>
    <col min="10" max="10" width="11.6640625" style="91" customWidth="1"/>
    <col min="11" max="11" width="13.6640625" style="91" customWidth="1"/>
    <col min="12" max="12" width="13.44140625" style="91" customWidth="1"/>
    <col min="13" max="13" width="12" style="91" customWidth="1"/>
    <col min="14" max="16384" width="8.88671875" style="91"/>
  </cols>
  <sheetData>
    <row r="2" spans="1:41" ht="22.8" x14ac:dyDescent="0.4">
      <c r="C2" s="92" t="s">
        <v>128</v>
      </c>
      <c r="M2" s="292" t="s">
        <v>177</v>
      </c>
      <c r="N2" s="292"/>
      <c r="O2" s="292"/>
    </row>
    <row r="5" spans="1:41" customFormat="1" ht="15.6" x14ac:dyDescent="0.3">
      <c r="A5" s="261"/>
      <c r="B5" s="159"/>
      <c r="C5" s="205" t="s">
        <v>171</v>
      </c>
      <c r="D5" s="205"/>
      <c r="E5" s="205"/>
      <c r="F5" s="206"/>
      <c r="G5" s="206"/>
      <c r="H5" s="207"/>
      <c r="I5" s="208"/>
      <c r="J5" s="152"/>
      <c r="K5" s="153"/>
      <c r="L5" s="153"/>
      <c r="M5" s="271" t="s">
        <v>84</v>
      </c>
      <c r="N5" s="271"/>
      <c r="O5" s="271"/>
      <c r="P5" s="1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</row>
    <row r="6" spans="1:41" customFormat="1" ht="29.25" customHeight="1" x14ac:dyDescent="0.25">
      <c r="A6" s="91"/>
      <c r="B6" s="276" t="s">
        <v>61</v>
      </c>
      <c r="C6" s="277"/>
      <c r="D6" s="278"/>
      <c r="E6" s="22" t="s">
        <v>83</v>
      </c>
      <c r="F6" s="7" t="s">
        <v>86</v>
      </c>
      <c r="G6" s="285" t="s">
        <v>1</v>
      </c>
      <c r="H6" s="286"/>
      <c r="I6" s="41" t="s">
        <v>2</v>
      </c>
      <c r="J6" s="41" t="s">
        <v>3</v>
      </c>
      <c r="K6" s="273" t="s">
        <v>4</v>
      </c>
      <c r="L6" s="275"/>
      <c r="M6" s="273" t="s">
        <v>5</v>
      </c>
      <c r="N6" s="274"/>
      <c r="O6" s="275"/>
      <c r="P6" s="1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</row>
    <row r="7" spans="1:41" customFormat="1" ht="17.25" customHeight="1" x14ac:dyDescent="0.25">
      <c r="A7" s="216"/>
      <c r="B7" s="279"/>
      <c r="C7" s="280"/>
      <c r="D7" s="281"/>
      <c r="E7" s="215" t="s">
        <v>78</v>
      </c>
      <c r="F7" s="95" t="s">
        <v>79</v>
      </c>
      <c r="G7" s="44" t="s">
        <v>80</v>
      </c>
      <c r="H7" s="44" t="s">
        <v>81</v>
      </c>
      <c r="I7" s="52" t="s">
        <v>12</v>
      </c>
      <c r="J7" s="37" t="s">
        <v>13</v>
      </c>
      <c r="K7" s="44" t="s">
        <v>82</v>
      </c>
      <c r="L7" s="44" t="s">
        <v>15</v>
      </c>
      <c r="M7" s="86" t="s">
        <v>93</v>
      </c>
      <c r="N7" s="86" t="s">
        <v>94</v>
      </c>
      <c r="O7" s="86" t="s">
        <v>18</v>
      </c>
      <c r="P7" s="191"/>
      <c r="Q7" s="191"/>
      <c r="R7" s="1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</row>
    <row r="8" spans="1:41" customFormat="1" ht="12.75" customHeight="1" x14ac:dyDescent="0.25">
      <c r="A8" s="216"/>
      <c r="B8" s="265" t="s">
        <v>162</v>
      </c>
      <c r="C8" s="266"/>
      <c r="D8" s="267"/>
      <c r="E8" s="163" t="s">
        <v>157</v>
      </c>
      <c r="F8" s="97">
        <v>48</v>
      </c>
      <c r="G8" s="249">
        <v>129.55000000000001</v>
      </c>
      <c r="H8" s="119">
        <v>16.190000000000001</v>
      </c>
      <c r="I8" s="97">
        <v>1205</v>
      </c>
      <c r="J8" s="122">
        <v>12.34</v>
      </c>
      <c r="K8" s="119">
        <v>0.74</v>
      </c>
      <c r="L8" s="97">
        <v>96</v>
      </c>
      <c r="M8" s="165">
        <v>6996</v>
      </c>
      <c r="N8" s="166">
        <v>874</v>
      </c>
      <c r="O8" s="166">
        <v>54</v>
      </c>
      <c r="P8" s="191"/>
      <c r="Q8" s="191"/>
      <c r="R8" s="1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</row>
    <row r="9" spans="1:41" customFormat="1" ht="12.75" customHeight="1" x14ac:dyDescent="0.25">
      <c r="A9" s="216"/>
      <c r="B9" s="265" t="s">
        <v>163</v>
      </c>
      <c r="C9" s="266"/>
      <c r="D9" s="267"/>
      <c r="E9" s="163" t="s">
        <v>158</v>
      </c>
      <c r="F9" s="97">
        <v>51</v>
      </c>
      <c r="G9" s="249">
        <v>107.96</v>
      </c>
      <c r="H9" s="119">
        <v>16.190000000000001</v>
      </c>
      <c r="I9" s="97">
        <v>1296</v>
      </c>
      <c r="J9" s="122">
        <v>15.2</v>
      </c>
      <c r="K9" s="119">
        <v>0.77</v>
      </c>
      <c r="L9" s="97">
        <v>84</v>
      </c>
      <c r="M9" s="165">
        <v>6909</v>
      </c>
      <c r="N9" s="166">
        <v>1036</v>
      </c>
      <c r="O9" s="166">
        <v>64</v>
      </c>
      <c r="P9" s="191"/>
      <c r="Q9" s="191"/>
      <c r="R9" s="191"/>
      <c r="S9" s="192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</row>
    <row r="10" spans="1:41" ht="13.5" customHeight="1" x14ac:dyDescent="0.25">
      <c r="B10" s="296" t="s">
        <v>174</v>
      </c>
      <c r="C10" s="296"/>
      <c r="D10" s="296"/>
      <c r="E10" s="296"/>
      <c r="F10" s="296"/>
      <c r="G10" s="296"/>
      <c r="H10" s="296"/>
      <c r="I10" s="296"/>
      <c r="J10" s="296"/>
      <c r="K10" s="296"/>
      <c r="L10" s="190"/>
      <c r="M10" s="190"/>
      <c r="N10" s="191"/>
      <c r="O10" s="191"/>
      <c r="P10" s="130"/>
      <c r="Q10" s="192"/>
    </row>
    <row r="11" spans="1:41" s="193" customFormat="1" x14ac:dyDescent="0.25">
      <c r="B11" s="214" t="s">
        <v>153</v>
      </c>
      <c r="C11" s="194"/>
      <c r="D11" s="195"/>
      <c r="E11" s="191"/>
      <c r="F11" s="196"/>
      <c r="G11" s="197"/>
      <c r="H11" s="197"/>
      <c r="I11" s="196"/>
      <c r="J11" s="196"/>
      <c r="K11" s="197"/>
      <c r="L11" s="198"/>
      <c r="M11" s="191"/>
      <c r="N11" s="191"/>
      <c r="O11" s="191"/>
      <c r="P11" s="130"/>
      <c r="Q11" s="191"/>
    </row>
    <row r="12" spans="1:41" s="193" customFormat="1" x14ac:dyDescent="0.25">
      <c r="B12" s="212"/>
      <c r="C12" s="212"/>
      <c r="D12" s="213"/>
      <c r="E12" s="191"/>
      <c r="F12" s="196"/>
      <c r="G12" s="197"/>
      <c r="H12" s="197"/>
      <c r="I12" s="196"/>
      <c r="J12" s="196"/>
      <c r="K12" s="197"/>
      <c r="L12" s="198"/>
      <c r="M12" s="191"/>
      <c r="N12" s="191"/>
      <c r="O12" s="191"/>
      <c r="P12" s="25"/>
      <c r="Q12" s="191"/>
    </row>
    <row r="13" spans="1:41" s="193" customFormat="1" x14ac:dyDescent="0.25">
      <c r="B13" s="174"/>
      <c r="C13" s="174"/>
      <c r="D13" s="199"/>
      <c r="E13" s="200"/>
      <c r="F13" s="201"/>
      <c r="G13" s="130"/>
      <c r="H13" s="130"/>
      <c r="I13" s="201"/>
      <c r="J13" s="201"/>
      <c r="K13" s="197"/>
      <c r="L13" s="198"/>
      <c r="M13" s="191"/>
      <c r="N13" s="191"/>
      <c r="O13" s="191"/>
      <c r="P13" s="27"/>
      <c r="Q13" s="191"/>
    </row>
    <row r="16" spans="1:41" customFormat="1" ht="15.6" x14ac:dyDescent="0.3">
      <c r="A16" s="91"/>
      <c r="B16" s="149"/>
      <c r="C16" s="150" t="s">
        <v>31</v>
      </c>
      <c r="D16" s="150"/>
      <c r="E16" s="150"/>
      <c r="F16" s="91"/>
      <c r="G16" s="91"/>
      <c r="H16" s="91"/>
      <c r="I16" s="151"/>
      <c r="J16" s="152"/>
      <c r="K16" s="153"/>
      <c r="L16" s="153"/>
      <c r="M16" s="272" t="s">
        <v>110</v>
      </c>
      <c r="N16" s="272"/>
      <c r="O16" s="272"/>
      <c r="P16" s="124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</row>
    <row r="17" spans="1:41" customFormat="1" ht="15" customHeight="1" x14ac:dyDescent="0.25">
      <c r="A17" s="91"/>
      <c r="B17" s="300" t="s">
        <v>32</v>
      </c>
      <c r="C17" s="301"/>
      <c r="D17" s="301"/>
      <c r="E17" s="301"/>
      <c r="F17" s="301"/>
      <c r="G17" s="301"/>
      <c r="H17" s="301"/>
      <c r="I17" s="301"/>
      <c r="J17" s="301"/>
      <c r="K17" s="301"/>
      <c r="L17" s="301"/>
      <c r="M17" s="301"/>
      <c r="N17" s="301"/>
      <c r="O17" s="301"/>
      <c r="P17" s="135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</row>
    <row r="18" spans="1:41" customFormat="1" ht="26.4" customHeight="1" x14ac:dyDescent="0.25">
      <c r="A18" s="91"/>
      <c r="B18" s="276" t="s">
        <v>61</v>
      </c>
      <c r="C18" s="277"/>
      <c r="D18" s="278"/>
      <c r="E18" s="22" t="s">
        <v>83</v>
      </c>
      <c r="F18" s="202" t="s">
        <v>86</v>
      </c>
      <c r="G18" s="298" t="s">
        <v>1</v>
      </c>
      <c r="H18" s="299"/>
      <c r="I18" s="86" t="s">
        <v>2</v>
      </c>
      <c r="J18" s="113" t="s">
        <v>3</v>
      </c>
      <c r="K18" s="273" t="s">
        <v>4</v>
      </c>
      <c r="L18" s="275"/>
      <c r="M18" s="287" t="s">
        <v>5</v>
      </c>
      <c r="N18" s="287"/>
      <c r="O18" s="287"/>
      <c r="P18" s="25"/>
      <c r="Q18" s="297"/>
      <c r="R18" s="297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</row>
    <row r="19" spans="1:41" customFormat="1" ht="15.6" x14ac:dyDescent="0.25">
      <c r="A19" s="91"/>
      <c r="B19" s="279"/>
      <c r="C19" s="280"/>
      <c r="D19" s="281"/>
      <c r="E19" s="22" t="s">
        <v>78</v>
      </c>
      <c r="F19" s="22" t="s">
        <v>95</v>
      </c>
      <c r="G19" s="44" t="s">
        <v>10</v>
      </c>
      <c r="H19" s="44" t="s">
        <v>11</v>
      </c>
      <c r="I19" s="52" t="s">
        <v>12</v>
      </c>
      <c r="J19" s="37" t="s">
        <v>13</v>
      </c>
      <c r="K19" s="44" t="s">
        <v>14</v>
      </c>
      <c r="L19" s="44" t="s">
        <v>15</v>
      </c>
      <c r="M19" s="86" t="s">
        <v>16</v>
      </c>
      <c r="N19" s="86" t="s">
        <v>17</v>
      </c>
      <c r="O19" s="86" t="s">
        <v>18</v>
      </c>
      <c r="P19" s="27"/>
      <c r="Q19" s="154"/>
      <c r="R19" s="154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</row>
    <row r="20" spans="1:41" customFormat="1" x14ac:dyDescent="0.25">
      <c r="A20" s="91"/>
      <c r="B20" s="268" t="s">
        <v>102</v>
      </c>
      <c r="C20" s="269"/>
      <c r="D20" s="270"/>
      <c r="E20" s="203" t="s">
        <v>96</v>
      </c>
      <c r="F20" s="23">
        <v>35</v>
      </c>
      <c r="G20" s="101">
        <v>160</v>
      </c>
      <c r="H20" s="97">
        <v>8</v>
      </c>
      <c r="I20" s="97">
        <v>1085</v>
      </c>
      <c r="J20" s="114">
        <v>4.4000000000000004</v>
      </c>
      <c r="K20" s="122">
        <v>1.5</v>
      </c>
      <c r="L20" s="97">
        <v>240</v>
      </c>
      <c r="M20" s="137">
        <v>6240</v>
      </c>
      <c r="N20" s="138">
        <v>312</v>
      </c>
      <c r="O20" s="138">
        <v>39</v>
      </c>
      <c r="P20" s="155"/>
      <c r="Q20" s="156"/>
      <c r="R20" s="157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</row>
    <row r="21" spans="1:41" customFormat="1" x14ac:dyDescent="0.25">
      <c r="A21" s="91"/>
      <c r="B21" s="268" t="s">
        <v>103</v>
      </c>
      <c r="C21" s="269"/>
      <c r="D21" s="270"/>
      <c r="E21" s="203" t="s">
        <v>97</v>
      </c>
      <c r="F21" s="23">
        <v>37</v>
      </c>
      <c r="G21" s="96">
        <f>1/(0.5*0.25*0.075)</f>
        <v>106.66666666666667</v>
      </c>
      <c r="H21" s="97">
        <v>8</v>
      </c>
      <c r="I21" s="97">
        <v>1085</v>
      </c>
      <c r="J21" s="114">
        <v>6.7</v>
      </c>
      <c r="K21" s="122">
        <v>1.5</v>
      </c>
      <c r="L21" s="97">
        <v>160</v>
      </c>
      <c r="M21" s="137">
        <v>5440</v>
      </c>
      <c r="N21" s="138">
        <v>408</v>
      </c>
      <c r="O21" s="138">
        <v>51</v>
      </c>
      <c r="P21" s="155"/>
      <c r="Q21" s="156"/>
      <c r="R21" s="157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</row>
    <row r="22" spans="1:41" customFormat="1" x14ac:dyDescent="0.25">
      <c r="A22" s="91"/>
      <c r="B22" s="268" t="s">
        <v>104</v>
      </c>
      <c r="C22" s="269"/>
      <c r="D22" s="270"/>
      <c r="E22" s="203" t="s">
        <v>98</v>
      </c>
      <c r="F22" s="23">
        <v>39</v>
      </c>
      <c r="G22" s="101">
        <v>80</v>
      </c>
      <c r="H22" s="97">
        <v>8</v>
      </c>
      <c r="I22" s="97">
        <v>1085</v>
      </c>
      <c r="J22" s="114">
        <v>8.9</v>
      </c>
      <c r="K22" s="122">
        <v>1.5</v>
      </c>
      <c r="L22" s="97">
        <v>120</v>
      </c>
      <c r="M22" s="137">
        <v>4960</v>
      </c>
      <c r="N22" s="138">
        <v>496</v>
      </c>
      <c r="O22" s="138">
        <v>62</v>
      </c>
      <c r="P22" s="155"/>
      <c r="Q22" s="156"/>
      <c r="R22" s="157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</row>
    <row r="23" spans="1:41" customFormat="1" x14ac:dyDescent="0.25">
      <c r="A23" s="91"/>
      <c r="B23" s="268" t="s">
        <v>105</v>
      </c>
      <c r="C23" s="269"/>
      <c r="D23" s="270"/>
      <c r="E23" s="203" t="s">
        <v>99</v>
      </c>
      <c r="F23" s="23">
        <v>40</v>
      </c>
      <c r="G23" s="101">
        <v>64</v>
      </c>
      <c r="H23" s="97">
        <v>8</v>
      </c>
      <c r="I23" s="97">
        <v>1085</v>
      </c>
      <c r="J23" s="39">
        <v>11.1</v>
      </c>
      <c r="K23" s="122">
        <v>1.5</v>
      </c>
      <c r="L23" s="97">
        <v>96</v>
      </c>
      <c r="M23" s="137">
        <v>5312</v>
      </c>
      <c r="N23" s="138">
        <v>664</v>
      </c>
      <c r="O23" s="138">
        <v>83</v>
      </c>
      <c r="P23" s="155"/>
      <c r="Q23" s="156"/>
      <c r="R23" s="157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</row>
    <row r="24" spans="1:41" customFormat="1" x14ac:dyDescent="0.25">
      <c r="A24" s="91"/>
      <c r="B24" s="268" t="s">
        <v>106</v>
      </c>
      <c r="C24" s="269"/>
      <c r="D24" s="270"/>
      <c r="E24" s="203" t="s">
        <v>100</v>
      </c>
      <c r="F24" s="23">
        <v>42</v>
      </c>
      <c r="G24" s="96">
        <f>1/(0.5*0.25*0.15)</f>
        <v>53.333333333333336</v>
      </c>
      <c r="H24" s="97">
        <v>8</v>
      </c>
      <c r="I24" s="97">
        <v>1085</v>
      </c>
      <c r="J24" s="39">
        <v>13.3</v>
      </c>
      <c r="K24" s="122">
        <v>1.5</v>
      </c>
      <c r="L24" s="97">
        <v>80</v>
      </c>
      <c r="M24" s="137">
        <v>5120</v>
      </c>
      <c r="N24" s="138">
        <v>768</v>
      </c>
      <c r="O24" s="138">
        <v>96</v>
      </c>
      <c r="P24" s="155"/>
      <c r="Q24" s="156"/>
      <c r="R24" s="157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</row>
    <row r="25" spans="1:41" customFormat="1" x14ac:dyDescent="0.25">
      <c r="A25" s="91"/>
      <c r="B25" s="268" t="s">
        <v>107</v>
      </c>
      <c r="C25" s="269"/>
      <c r="D25" s="270"/>
      <c r="E25" s="203" t="s">
        <v>101</v>
      </c>
      <c r="F25" s="23">
        <v>45</v>
      </c>
      <c r="G25" s="101">
        <v>40</v>
      </c>
      <c r="H25" s="97">
        <v>8</v>
      </c>
      <c r="I25" s="97">
        <v>1085</v>
      </c>
      <c r="J25" s="39">
        <v>17.8</v>
      </c>
      <c r="K25" s="122">
        <v>1.5</v>
      </c>
      <c r="L25" s="97">
        <v>60</v>
      </c>
      <c r="M25" s="137">
        <v>4400</v>
      </c>
      <c r="N25" s="138">
        <v>880</v>
      </c>
      <c r="O25" s="138">
        <v>110</v>
      </c>
      <c r="P25" s="155"/>
      <c r="Q25" s="156"/>
      <c r="R25" s="157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</row>
    <row r="26" spans="1:41" customFormat="1" ht="15.6" x14ac:dyDescent="0.25">
      <c r="A26" s="91"/>
      <c r="B26" s="293" t="s">
        <v>34</v>
      </c>
      <c r="C26" s="294"/>
      <c r="D26" s="294"/>
      <c r="E26" s="294"/>
      <c r="F26" s="294"/>
      <c r="G26" s="294"/>
      <c r="H26" s="294"/>
      <c r="I26" s="294"/>
      <c r="J26" s="294"/>
      <c r="K26" s="294"/>
      <c r="L26" s="294"/>
      <c r="M26" s="294"/>
      <c r="N26" s="294"/>
      <c r="O26" s="295"/>
      <c r="P26" s="135"/>
      <c r="Q26" s="135"/>
      <c r="R26" s="135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</row>
    <row r="27" spans="1:41" customFormat="1" ht="15.6" customHeight="1" x14ac:dyDescent="0.25">
      <c r="A27" s="91"/>
      <c r="B27" s="268" t="s">
        <v>108</v>
      </c>
      <c r="C27" s="269"/>
      <c r="D27" s="270"/>
      <c r="E27" s="203" t="s">
        <v>101</v>
      </c>
      <c r="F27" s="23">
        <v>46</v>
      </c>
      <c r="G27" s="101">
        <v>40</v>
      </c>
      <c r="H27" s="97">
        <v>8</v>
      </c>
      <c r="I27" s="97">
        <v>1295</v>
      </c>
      <c r="J27" s="114">
        <v>21.3</v>
      </c>
      <c r="K27" s="122">
        <v>1.5</v>
      </c>
      <c r="L27" s="97">
        <v>60</v>
      </c>
      <c r="M27" s="139">
        <v>5680</v>
      </c>
      <c r="N27" s="140">
        <v>1136</v>
      </c>
      <c r="O27" s="140">
        <v>142</v>
      </c>
      <c r="P27" s="155"/>
      <c r="Q27" s="156"/>
      <c r="R27" s="157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91"/>
      <c r="AO27" s="91"/>
    </row>
    <row r="28" spans="1:41" customFormat="1" ht="15.6" x14ac:dyDescent="0.25">
      <c r="A28" s="91"/>
      <c r="B28" s="293" t="s">
        <v>35</v>
      </c>
      <c r="C28" s="294"/>
      <c r="D28" s="294"/>
      <c r="E28" s="294"/>
      <c r="F28" s="294"/>
      <c r="G28" s="294"/>
      <c r="H28" s="294"/>
      <c r="I28" s="294"/>
      <c r="J28" s="294"/>
      <c r="K28" s="294"/>
      <c r="L28" s="294"/>
      <c r="M28" s="294"/>
      <c r="N28" s="294"/>
      <c r="O28" s="295"/>
      <c r="P28" s="135"/>
      <c r="Q28" s="158"/>
      <c r="R28" s="158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</row>
    <row r="29" spans="1:41" customFormat="1" x14ac:dyDescent="0.25">
      <c r="A29" s="91"/>
      <c r="B29" s="268" t="s">
        <v>109</v>
      </c>
      <c r="C29" s="269"/>
      <c r="D29" s="270"/>
      <c r="E29" s="203" t="s">
        <v>101</v>
      </c>
      <c r="F29" s="23">
        <v>47</v>
      </c>
      <c r="G29" s="101">
        <v>40</v>
      </c>
      <c r="H29" s="97">
        <v>8</v>
      </c>
      <c r="I29" s="97">
        <v>1430</v>
      </c>
      <c r="J29" s="114">
        <v>23.5</v>
      </c>
      <c r="K29" s="122">
        <v>1.5</v>
      </c>
      <c r="L29" s="97">
        <v>60</v>
      </c>
      <c r="M29" s="139">
        <v>6720</v>
      </c>
      <c r="N29" s="140">
        <v>1344</v>
      </c>
      <c r="O29" s="140">
        <v>168</v>
      </c>
      <c r="P29" s="155"/>
      <c r="Q29" s="156"/>
      <c r="R29" s="157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</row>
    <row r="30" spans="1:41" ht="15.6" x14ac:dyDescent="0.25">
      <c r="B30" s="91" t="s">
        <v>36</v>
      </c>
      <c r="N30" s="135"/>
      <c r="O30" s="158"/>
      <c r="P30" s="158"/>
    </row>
    <row r="31" spans="1:41" x14ac:dyDescent="0.25">
      <c r="B31" s="91" t="s">
        <v>37</v>
      </c>
      <c r="N31" s="155"/>
      <c r="O31" s="156"/>
      <c r="P31" s="157"/>
    </row>
    <row r="32" spans="1:41" x14ac:dyDescent="0.25">
      <c r="B32" s="91" t="s">
        <v>38</v>
      </c>
      <c r="N32" s="155"/>
      <c r="O32" s="156"/>
      <c r="P32" s="157"/>
    </row>
    <row r="33" spans="2:18" x14ac:dyDescent="0.25">
      <c r="N33" s="155"/>
      <c r="O33" s="156"/>
      <c r="P33" s="157"/>
    </row>
    <row r="34" spans="2:18" x14ac:dyDescent="0.25">
      <c r="B34" s="159" t="s">
        <v>92</v>
      </c>
      <c r="C34" s="159"/>
      <c r="D34" s="159"/>
      <c r="E34" s="159"/>
      <c r="F34" s="159"/>
      <c r="I34" s="159"/>
      <c r="J34" s="159"/>
      <c r="K34" s="159"/>
      <c r="L34" s="159"/>
      <c r="M34" s="159"/>
      <c r="N34" s="155"/>
      <c r="Q34" s="134"/>
      <c r="R34" s="124"/>
    </row>
  </sheetData>
  <sheetProtection algorithmName="SHA-512" hashValue="jmW7UW9ywwibgpNeHiZDTYBi8BumkGt1hCgVSS+xqD7rInhCHwU1PXSdOjAFkuXcS0lVWiKvZB9XCXTlJCKAbA==" saltValue="jxJarS6MR1wGvxMcss+Gow==" spinCount="100000" sheet="1" objects="1" scenarios="1"/>
  <mergeCells count="26">
    <mergeCell ref="Q18:R18"/>
    <mergeCell ref="K18:L18"/>
    <mergeCell ref="M18:O18"/>
    <mergeCell ref="G18:H18"/>
    <mergeCell ref="B17:O17"/>
    <mergeCell ref="B6:D7"/>
    <mergeCell ref="G6:H6"/>
    <mergeCell ref="K6:L6"/>
    <mergeCell ref="M6:O6"/>
    <mergeCell ref="B10:K10"/>
    <mergeCell ref="M2:O2"/>
    <mergeCell ref="B29:D29"/>
    <mergeCell ref="M16:O16"/>
    <mergeCell ref="B8:D8"/>
    <mergeCell ref="B9:D9"/>
    <mergeCell ref="B26:O26"/>
    <mergeCell ref="B28:O28"/>
    <mergeCell ref="B18:D19"/>
    <mergeCell ref="B20:D20"/>
    <mergeCell ref="B21:D21"/>
    <mergeCell ref="B22:D22"/>
    <mergeCell ref="B23:D23"/>
    <mergeCell ref="B24:D24"/>
    <mergeCell ref="B25:D25"/>
    <mergeCell ref="B27:D27"/>
    <mergeCell ref="M5:O5"/>
  </mergeCells>
  <phoneticPr fontId="9" type="noConversion"/>
  <pageMargins left="0.70866141732283472" right="0.70866141732283472" top="0.78740157480314965" bottom="0.78740157480314965" header="0.31496062992125984" footer="0.31496062992125984"/>
  <pageSetup paperSize="9" scale="2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  <pageSetUpPr fitToPage="1"/>
  </sheetPr>
  <dimension ref="B2:N55"/>
  <sheetViews>
    <sheetView showGridLines="0" zoomScale="90" zoomScaleNormal="90" workbookViewId="0">
      <selection activeCell="J2" sqref="J2:K2"/>
    </sheetView>
  </sheetViews>
  <sheetFormatPr defaultColWidth="9" defaultRowHeight="13.2" x14ac:dyDescent="0.25"/>
  <cols>
    <col min="1" max="1" width="17.44140625" customWidth="1"/>
    <col min="2" max="4" width="14.88671875" customWidth="1"/>
    <col min="5" max="8" width="12" customWidth="1"/>
    <col min="9" max="9" width="14.88671875" customWidth="1"/>
    <col min="10" max="10" width="18.21875" customWidth="1"/>
    <col min="11" max="11" width="14.88671875" customWidth="1"/>
    <col min="12" max="12" width="17.44140625" customWidth="1"/>
    <col min="13" max="13" width="11.109375" customWidth="1"/>
    <col min="14" max="14" width="11" style="75" customWidth="1"/>
  </cols>
  <sheetData>
    <row r="2" spans="2:14" x14ac:dyDescent="0.25">
      <c r="J2" s="292" t="s">
        <v>184</v>
      </c>
      <c r="K2" s="292"/>
      <c r="L2" s="85"/>
    </row>
    <row r="3" spans="2:14" ht="15.6" x14ac:dyDescent="0.3">
      <c r="B3" s="36"/>
      <c r="C3" s="5" t="s">
        <v>39</v>
      </c>
      <c r="D3" s="5"/>
      <c r="E3" s="5"/>
      <c r="F3" s="5"/>
      <c r="G3" s="5"/>
    </row>
    <row r="4" spans="2:14" ht="87" customHeight="1" x14ac:dyDescent="0.25">
      <c r="B4" s="276" t="s">
        <v>33</v>
      </c>
      <c r="C4" s="277"/>
      <c r="D4" s="278"/>
      <c r="E4" s="302" t="s">
        <v>40</v>
      </c>
      <c r="F4" s="304"/>
      <c r="G4" s="306" t="s">
        <v>41</v>
      </c>
      <c r="H4" s="307"/>
      <c r="I4" s="308" t="s">
        <v>2</v>
      </c>
      <c r="J4" s="310" t="s">
        <v>180</v>
      </c>
      <c r="K4" s="312" t="s">
        <v>5</v>
      </c>
      <c r="L4" s="87"/>
      <c r="M4" s="259"/>
      <c r="N4" s="88"/>
    </row>
    <row r="5" spans="2:14" ht="19.2" customHeight="1" x14ac:dyDescent="0.25">
      <c r="B5" s="279"/>
      <c r="C5" s="280"/>
      <c r="D5" s="281"/>
      <c r="E5" s="250" t="s">
        <v>178</v>
      </c>
      <c r="F5" s="251" t="s">
        <v>179</v>
      </c>
      <c r="G5" s="250" t="s">
        <v>178</v>
      </c>
      <c r="H5" s="251" t="s">
        <v>179</v>
      </c>
      <c r="I5" s="309"/>
      <c r="J5" s="311"/>
      <c r="K5" s="313"/>
      <c r="L5" s="87"/>
      <c r="M5" s="88"/>
      <c r="N5" s="88"/>
    </row>
    <row r="6" spans="2:14" x14ac:dyDescent="0.25">
      <c r="B6" s="22" t="s">
        <v>6</v>
      </c>
      <c r="C6" s="22" t="s">
        <v>7</v>
      </c>
      <c r="D6" s="22" t="s">
        <v>8</v>
      </c>
      <c r="E6" s="22" t="s">
        <v>42</v>
      </c>
      <c r="F6" s="22" t="s">
        <v>42</v>
      </c>
      <c r="G6" s="7" t="s">
        <v>42</v>
      </c>
      <c r="H6" s="7" t="s">
        <v>42</v>
      </c>
      <c r="I6" s="76" t="s">
        <v>13</v>
      </c>
      <c r="J6" s="76" t="s">
        <v>43</v>
      </c>
      <c r="K6" s="51" t="s">
        <v>18</v>
      </c>
      <c r="L6" s="25"/>
      <c r="M6" s="70"/>
      <c r="N6"/>
    </row>
    <row r="7" spans="2:14" x14ac:dyDescent="0.25">
      <c r="B7" s="23">
        <v>1200</v>
      </c>
      <c r="C7" s="23">
        <v>250</v>
      </c>
      <c r="D7" s="23">
        <v>75</v>
      </c>
      <c r="E7" s="23">
        <v>300</v>
      </c>
      <c r="F7" s="23">
        <v>200</v>
      </c>
      <c r="G7" s="257">
        <v>600</v>
      </c>
      <c r="H7" s="257">
        <v>800</v>
      </c>
      <c r="I7" s="79">
        <v>52.1</v>
      </c>
      <c r="J7" s="77">
        <v>42.49</v>
      </c>
      <c r="K7" s="260">
        <v>725</v>
      </c>
      <c r="L7" s="89"/>
      <c r="M7" s="90"/>
      <c r="N7"/>
    </row>
    <row r="8" spans="2:14" x14ac:dyDescent="0.25">
      <c r="B8" s="23">
        <v>1200</v>
      </c>
      <c r="C8" s="23">
        <v>250</v>
      </c>
      <c r="D8" s="23">
        <v>100</v>
      </c>
      <c r="E8" s="23">
        <v>300</v>
      </c>
      <c r="F8" s="23">
        <v>200</v>
      </c>
      <c r="G8" s="252">
        <v>600</v>
      </c>
      <c r="H8" s="252">
        <v>800</v>
      </c>
      <c r="I8" s="253">
        <v>55.7</v>
      </c>
      <c r="J8" s="77">
        <v>42.44</v>
      </c>
      <c r="K8" s="260">
        <v>825</v>
      </c>
      <c r="L8" s="89"/>
      <c r="M8" s="90"/>
      <c r="N8"/>
    </row>
    <row r="9" spans="2:14" x14ac:dyDescent="0.25">
      <c r="B9" s="23">
        <v>1200</v>
      </c>
      <c r="C9" s="23">
        <v>250</v>
      </c>
      <c r="D9" s="23">
        <v>125</v>
      </c>
      <c r="E9" s="23">
        <v>300</v>
      </c>
      <c r="F9" s="23">
        <v>200</v>
      </c>
      <c r="G9" s="252">
        <v>600</v>
      </c>
      <c r="H9" s="252">
        <v>800</v>
      </c>
      <c r="I9" s="253">
        <v>71.2</v>
      </c>
      <c r="J9" s="77">
        <v>42.98</v>
      </c>
      <c r="K9" s="260">
        <v>937</v>
      </c>
      <c r="L9" s="89"/>
      <c r="M9" s="90"/>
      <c r="N9"/>
    </row>
    <row r="10" spans="2:14" x14ac:dyDescent="0.25">
      <c r="B10" s="23">
        <v>1500</v>
      </c>
      <c r="C10" s="23">
        <v>250</v>
      </c>
      <c r="D10" s="23">
        <v>75</v>
      </c>
      <c r="E10" s="23">
        <v>300</v>
      </c>
      <c r="F10" s="23">
        <v>200</v>
      </c>
      <c r="G10" s="252">
        <v>900</v>
      </c>
      <c r="H10" s="252">
        <v>1100</v>
      </c>
      <c r="I10" s="253">
        <v>64.7</v>
      </c>
      <c r="J10" s="77">
        <v>24.29</v>
      </c>
      <c r="K10" s="260">
        <v>877</v>
      </c>
      <c r="L10" s="89"/>
      <c r="M10" s="90"/>
      <c r="N10"/>
    </row>
    <row r="11" spans="2:14" x14ac:dyDescent="0.25">
      <c r="B11" s="23">
        <v>1500</v>
      </c>
      <c r="C11" s="23">
        <v>250</v>
      </c>
      <c r="D11" s="23">
        <v>100</v>
      </c>
      <c r="E11" s="23">
        <v>300</v>
      </c>
      <c r="F11" s="23">
        <v>200</v>
      </c>
      <c r="G11" s="252">
        <v>900</v>
      </c>
      <c r="H11" s="252">
        <v>1100</v>
      </c>
      <c r="I11" s="253">
        <v>69.2</v>
      </c>
      <c r="J11" s="77">
        <v>24.23</v>
      </c>
      <c r="K11" s="260">
        <v>997</v>
      </c>
      <c r="L11" s="89"/>
      <c r="M11" s="90"/>
      <c r="N11"/>
    </row>
    <row r="12" spans="2:14" x14ac:dyDescent="0.25">
      <c r="B12" s="23">
        <v>1500</v>
      </c>
      <c r="C12" s="23">
        <v>250</v>
      </c>
      <c r="D12" s="23">
        <v>125</v>
      </c>
      <c r="E12" s="23">
        <v>300</v>
      </c>
      <c r="F12" s="23">
        <v>200</v>
      </c>
      <c r="G12" s="252">
        <v>900</v>
      </c>
      <c r="H12" s="252">
        <v>1100</v>
      </c>
      <c r="I12" s="253">
        <v>89</v>
      </c>
      <c r="J12" s="77">
        <v>24.48</v>
      </c>
      <c r="K12" s="260">
        <v>1109</v>
      </c>
      <c r="L12" s="89"/>
      <c r="M12" s="90"/>
      <c r="N12"/>
    </row>
    <row r="13" spans="2:14" x14ac:dyDescent="0.25">
      <c r="B13" s="23">
        <v>1800</v>
      </c>
      <c r="C13" s="23">
        <v>250</v>
      </c>
      <c r="D13" s="23">
        <v>75</v>
      </c>
      <c r="E13" s="23">
        <v>300</v>
      </c>
      <c r="F13" s="23">
        <v>200</v>
      </c>
      <c r="G13" s="252">
        <v>1200</v>
      </c>
      <c r="H13" s="252">
        <v>1400</v>
      </c>
      <c r="I13" s="253">
        <v>77.599999999999994</v>
      </c>
      <c r="J13" s="77">
        <v>26.64</v>
      </c>
      <c r="K13" s="260">
        <v>1079</v>
      </c>
      <c r="L13" s="89"/>
      <c r="M13" s="90"/>
      <c r="N13"/>
    </row>
    <row r="14" spans="2:14" x14ac:dyDescent="0.25">
      <c r="B14" s="23">
        <v>1800</v>
      </c>
      <c r="C14" s="23">
        <v>250</v>
      </c>
      <c r="D14" s="23">
        <v>100</v>
      </c>
      <c r="E14" s="23">
        <v>300</v>
      </c>
      <c r="F14" s="23">
        <v>200</v>
      </c>
      <c r="G14" s="252">
        <v>1200</v>
      </c>
      <c r="H14" s="252">
        <v>1400</v>
      </c>
      <c r="I14" s="253">
        <v>83</v>
      </c>
      <c r="J14" s="77">
        <v>26.61</v>
      </c>
      <c r="K14" s="260">
        <v>1229</v>
      </c>
      <c r="L14" s="89"/>
      <c r="M14" s="90"/>
      <c r="N14"/>
    </row>
    <row r="15" spans="2:14" x14ac:dyDescent="0.25">
      <c r="B15" s="23">
        <v>1800</v>
      </c>
      <c r="C15" s="23">
        <v>250</v>
      </c>
      <c r="D15" s="23">
        <v>125</v>
      </c>
      <c r="E15" s="23">
        <v>300</v>
      </c>
      <c r="F15" s="23">
        <v>200</v>
      </c>
      <c r="G15" s="252">
        <v>1200</v>
      </c>
      <c r="H15" s="252">
        <v>1400</v>
      </c>
      <c r="I15" s="253">
        <v>106.7</v>
      </c>
      <c r="J15" s="77">
        <v>27.23</v>
      </c>
      <c r="K15" s="260">
        <v>1379</v>
      </c>
      <c r="L15" s="89"/>
      <c r="M15" s="90"/>
      <c r="N15"/>
    </row>
    <row r="16" spans="2:14" x14ac:dyDescent="0.25">
      <c r="B16" s="23">
        <v>2100</v>
      </c>
      <c r="C16" s="23">
        <v>250</v>
      </c>
      <c r="D16" s="23">
        <v>75</v>
      </c>
      <c r="E16" s="23">
        <v>300</v>
      </c>
      <c r="F16" s="23">
        <v>200</v>
      </c>
      <c r="G16" s="252">
        <v>1500</v>
      </c>
      <c r="H16" s="252">
        <v>1700</v>
      </c>
      <c r="I16" s="253">
        <v>90.5</v>
      </c>
      <c r="J16" s="77">
        <v>27.15</v>
      </c>
      <c r="K16" s="260">
        <v>1279</v>
      </c>
      <c r="L16" s="89"/>
      <c r="M16" s="90"/>
      <c r="N16"/>
    </row>
    <row r="17" spans="2:14" x14ac:dyDescent="0.25">
      <c r="B17" s="23">
        <v>2100</v>
      </c>
      <c r="C17" s="23">
        <v>250</v>
      </c>
      <c r="D17" s="23">
        <v>100</v>
      </c>
      <c r="E17" s="23">
        <v>300</v>
      </c>
      <c r="F17" s="23">
        <v>200</v>
      </c>
      <c r="G17" s="252">
        <v>1500</v>
      </c>
      <c r="H17" s="252">
        <v>1700</v>
      </c>
      <c r="I17" s="253">
        <v>96.8</v>
      </c>
      <c r="J17" s="77">
        <v>27.11</v>
      </c>
      <c r="K17" s="260">
        <v>1453</v>
      </c>
      <c r="L17" s="89"/>
      <c r="M17" s="90"/>
      <c r="N17"/>
    </row>
    <row r="18" spans="2:14" x14ac:dyDescent="0.25">
      <c r="B18" s="23">
        <v>2100</v>
      </c>
      <c r="C18" s="23">
        <v>250</v>
      </c>
      <c r="D18" s="23">
        <v>125</v>
      </c>
      <c r="E18" s="23">
        <v>300</v>
      </c>
      <c r="F18" s="23">
        <v>200</v>
      </c>
      <c r="G18" s="252">
        <v>1500</v>
      </c>
      <c r="H18" s="252">
        <v>1700</v>
      </c>
      <c r="I18" s="253">
        <v>125</v>
      </c>
      <c r="J18" s="77">
        <v>28.31</v>
      </c>
      <c r="K18" s="260">
        <v>1610</v>
      </c>
      <c r="L18" s="89"/>
      <c r="M18" s="90"/>
      <c r="N18"/>
    </row>
    <row r="19" spans="2:14" x14ac:dyDescent="0.25">
      <c r="B19" s="23">
        <v>2400</v>
      </c>
      <c r="C19" s="23">
        <v>250</v>
      </c>
      <c r="D19" s="23">
        <v>75</v>
      </c>
      <c r="E19" s="23">
        <v>300</v>
      </c>
      <c r="F19" s="23">
        <v>200</v>
      </c>
      <c r="G19" s="252">
        <v>1800</v>
      </c>
      <c r="H19" s="252">
        <v>2000</v>
      </c>
      <c r="I19" s="253">
        <v>103.6</v>
      </c>
      <c r="J19" s="77">
        <v>26.27</v>
      </c>
      <c r="K19" s="260">
        <v>1555</v>
      </c>
      <c r="L19" s="89"/>
      <c r="M19" s="90"/>
      <c r="N19"/>
    </row>
    <row r="20" spans="2:14" x14ac:dyDescent="0.25">
      <c r="B20" s="23">
        <v>2400</v>
      </c>
      <c r="C20" s="23">
        <v>250</v>
      </c>
      <c r="D20" s="23">
        <v>100</v>
      </c>
      <c r="E20" s="23">
        <v>300</v>
      </c>
      <c r="F20" s="23">
        <v>200</v>
      </c>
      <c r="G20" s="252">
        <v>1800</v>
      </c>
      <c r="H20" s="252">
        <v>2000</v>
      </c>
      <c r="I20" s="253">
        <v>110.6</v>
      </c>
      <c r="J20" s="77">
        <v>26.23</v>
      </c>
      <c r="K20" s="260">
        <v>1768</v>
      </c>
      <c r="L20" s="89"/>
      <c r="M20" s="90"/>
      <c r="N20"/>
    </row>
    <row r="21" spans="2:14" x14ac:dyDescent="0.25">
      <c r="B21" s="23">
        <v>2400</v>
      </c>
      <c r="C21" s="23">
        <v>250</v>
      </c>
      <c r="D21" s="23">
        <v>125</v>
      </c>
      <c r="E21" s="23">
        <v>300</v>
      </c>
      <c r="F21" s="23">
        <v>200</v>
      </c>
      <c r="G21" s="252">
        <v>1800</v>
      </c>
      <c r="H21" s="252">
        <v>2000</v>
      </c>
      <c r="I21" s="253">
        <v>142.30000000000001</v>
      </c>
      <c r="J21" s="258">
        <v>27.5</v>
      </c>
      <c r="K21" s="260">
        <v>1941</v>
      </c>
      <c r="L21" s="89"/>
      <c r="M21" s="90"/>
      <c r="N21"/>
    </row>
    <row r="22" spans="2:14" x14ac:dyDescent="0.25">
      <c r="B22" s="23">
        <v>2700</v>
      </c>
      <c r="C22" s="23">
        <v>250</v>
      </c>
      <c r="D22" s="23">
        <v>75</v>
      </c>
      <c r="E22" s="23">
        <v>300</v>
      </c>
      <c r="F22" s="23">
        <v>200</v>
      </c>
      <c r="G22" s="252">
        <v>2100</v>
      </c>
      <c r="H22" s="252">
        <v>2300</v>
      </c>
      <c r="I22" s="253">
        <v>116.4</v>
      </c>
      <c r="J22" s="77">
        <v>20.09</v>
      </c>
      <c r="K22" s="260">
        <v>1739</v>
      </c>
      <c r="L22" s="89"/>
      <c r="M22" s="90"/>
      <c r="N22"/>
    </row>
    <row r="23" spans="2:14" x14ac:dyDescent="0.25">
      <c r="B23" s="23">
        <v>2700</v>
      </c>
      <c r="C23" s="23">
        <v>250</v>
      </c>
      <c r="D23" s="23">
        <v>100</v>
      </c>
      <c r="E23" s="23">
        <v>300</v>
      </c>
      <c r="F23" s="23">
        <v>200</v>
      </c>
      <c r="G23" s="252">
        <v>2100</v>
      </c>
      <c r="H23" s="252">
        <v>2300</v>
      </c>
      <c r="I23" s="253">
        <v>124.5</v>
      </c>
      <c r="J23" s="77">
        <v>20.05</v>
      </c>
      <c r="K23" s="260">
        <v>1986</v>
      </c>
      <c r="L23" s="89"/>
      <c r="M23" s="90"/>
      <c r="N23"/>
    </row>
    <row r="24" spans="2:14" x14ac:dyDescent="0.25">
      <c r="B24" s="23">
        <v>2700</v>
      </c>
      <c r="C24" s="23">
        <v>250</v>
      </c>
      <c r="D24" s="23">
        <v>125</v>
      </c>
      <c r="E24" s="23">
        <v>300</v>
      </c>
      <c r="F24" s="23">
        <v>200</v>
      </c>
      <c r="G24" s="252">
        <v>2100</v>
      </c>
      <c r="H24" s="38">
        <v>2300</v>
      </c>
      <c r="I24" s="39">
        <v>160.30000000000001</v>
      </c>
      <c r="J24" s="77">
        <v>21.48</v>
      </c>
      <c r="K24" s="260">
        <v>2173</v>
      </c>
      <c r="L24" s="89"/>
      <c r="M24" s="90"/>
      <c r="N24"/>
    </row>
    <row r="25" spans="2:14" ht="15" customHeight="1" x14ac:dyDescent="0.25">
      <c r="N25"/>
    </row>
    <row r="26" spans="2:14" x14ac:dyDescent="0.25">
      <c r="B26" s="305" t="s">
        <v>164</v>
      </c>
      <c r="C26" s="305"/>
      <c r="D26" s="305"/>
      <c r="E26" s="305"/>
      <c r="F26" s="305"/>
      <c r="G26" s="305"/>
      <c r="H26" s="305"/>
      <c r="I26" s="305"/>
      <c r="J26" s="305"/>
      <c r="K26" s="305"/>
      <c r="L26" s="305"/>
      <c r="N26"/>
    </row>
    <row r="27" spans="2:14" x14ac:dyDescent="0.25">
      <c r="B27" t="s">
        <v>181</v>
      </c>
      <c r="N27"/>
    </row>
    <row r="28" spans="2:14" x14ac:dyDescent="0.25">
      <c r="B28" t="s">
        <v>182</v>
      </c>
      <c r="N28"/>
    </row>
    <row r="30" spans="2:14" ht="15.6" x14ac:dyDescent="0.3">
      <c r="B30" s="36"/>
      <c r="C30" s="5" t="s">
        <v>44</v>
      </c>
      <c r="D30" s="5"/>
      <c r="E30" s="5"/>
      <c r="F30" s="5"/>
      <c r="G30" s="5"/>
    </row>
    <row r="31" spans="2:14" ht="39" customHeight="1" x14ac:dyDescent="0.25">
      <c r="B31" s="302" t="s">
        <v>33</v>
      </c>
      <c r="C31" s="303"/>
      <c r="D31" s="304"/>
      <c r="E31" s="22" t="s">
        <v>45</v>
      </c>
      <c r="F31" s="7" t="s">
        <v>41</v>
      </c>
      <c r="G31" s="7" t="s">
        <v>2</v>
      </c>
      <c r="H31" s="51" t="s">
        <v>5</v>
      </c>
      <c r="I31" s="34"/>
      <c r="J31" s="43"/>
      <c r="K31" s="43"/>
      <c r="L31" s="43"/>
      <c r="N31"/>
    </row>
    <row r="32" spans="2:14" x14ac:dyDescent="0.25">
      <c r="B32" s="22" t="s">
        <v>6</v>
      </c>
      <c r="C32" s="22" t="s">
        <v>7</v>
      </c>
      <c r="D32" s="22" t="s">
        <v>8</v>
      </c>
      <c r="E32" s="22" t="s">
        <v>42</v>
      </c>
      <c r="F32" s="7" t="s">
        <v>42</v>
      </c>
      <c r="G32" s="7" t="s">
        <v>13</v>
      </c>
      <c r="H32" s="51" t="s">
        <v>18</v>
      </c>
      <c r="I32" s="34"/>
      <c r="J32" s="25"/>
      <c r="K32" s="25"/>
      <c r="L32" s="25"/>
      <c r="N32"/>
    </row>
    <row r="33" spans="2:14" x14ac:dyDescent="0.25">
      <c r="B33" s="80">
        <v>1000</v>
      </c>
      <c r="C33" s="23">
        <v>250</v>
      </c>
      <c r="D33" s="81">
        <v>75</v>
      </c>
      <c r="E33" s="81">
        <v>100</v>
      </c>
      <c r="F33" s="82">
        <v>800</v>
      </c>
      <c r="G33" s="83">
        <v>13</v>
      </c>
      <c r="H33" s="62">
        <v>445.5</v>
      </c>
      <c r="I33" s="254"/>
      <c r="J33" s="255"/>
      <c r="K33" s="89"/>
      <c r="L33" s="64"/>
      <c r="N33"/>
    </row>
    <row r="34" spans="2:14" x14ac:dyDescent="0.25">
      <c r="B34" s="23">
        <v>1000</v>
      </c>
      <c r="C34" s="23">
        <v>250</v>
      </c>
      <c r="D34" s="23">
        <v>100</v>
      </c>
      <c r="E34" s="81">
        <v>150</v>
      </c>
      <c r="F34" s="81">
        <v>700</v>
      </c>
      <c r="G34" s="39">
        <v>17.100000000000001</v>
      </c>
      <c r="H34" s="62">
        <v>459.8</v>
      </c>
      <c r="I34" s="256"/>
      <c r="J34" s="255"/>
      <c r="K34" s="89"/>
      <c r="L34" s="64"/>
      <c r="N34"/>
    </row>
    <row r="35" spans="2:14" x14ac:dyDescent="0.25">
      <c r="B35" s="23">
        <v>1000</v>
      </c>
      <c r="C35" s="23">
        <v>250</v>
      </c>
      <c r="D35" s="23">
        <v>125</v>
      </c>
      <c r="E35" s="81">
        <v>150</v>
      </c>
      <c r="F35" s="81">
        <v>700</v>
      </c>
      <c r="G35" s="39">
        <v>21.1</v>
      </c>
      <c r="H35" s="62">
        <v>519.20000000000005</v>
      </c>
      <c r="I35" s="256"/>
      <c r="J35" s="255"/>
      <c r="K35" s="89"/>
      <c r="L35" s="64"/>
      <c r="N35"/>
    </row>
    <row r="36" spans="2:14" x14ac:dyDescent="0.25">
      <c r="B36" s="23">
        <v>1000</v>
      </c>
      <c r="C36" s="23">
        <v>250</v>
      </c>
      <c r="D36" s="78">
        <v>150</v>
      </c>
      <c r="E36" s="81">
        <v>150</v>
      </c>
      <c r="F36" s="84">
        <v>700</v>
      </c>
      <c r="G36" s="39">
        <v>25.2</v>
      </c>
      <c r="H36" s="62">
        <v>650.1</v>
      </c>
      <c r="I36" s="256"/>
      <c r="J36" s="255"/>
      <c r="K36" s="89"/>
      <c r="L36" s="64"/>
      <c r="N36"/>
    </row>
    <row r="37" spans="2:14" x14ac:dyDescent="0.25">
      <c r="B37" s="23">
        <v>1250</v>
      </c>
      <c r="C37" s="23">
        <v>250</v>
      </c>
      <c r="D37" s="23">
        <v>100</v>
      </c>
      <c r="E37" s="81">
        <v>150</v>
      </c>
      <c r="F37" s="84">
        <v>950</v>
      </c>
      <c r="G37" s="39">
        <v>21.1</v>
      </c>
      <c r="H37" s="62">
        <v>562.1</v>
      </c>
      <c r="I37" s="256"/>
      <c r="J37" s="255"/>
      <c r="K37" s="89"/>
      <c r="L37" s="64"/>
      <c r="N37"/>
    </row>
    <row r="38" spans="2:14" x14ac:dyDescent="0.25">
      <c r="B38" s="23">
        <v>1250</v>
      </c>
      <c r="C38" s="23">
        <v>250</v>
      </c>
      <c r="D38" s="23">
        <v>125</v>
      </c>
      <c r="E38" s="81">
        <v>150</v>
      </c>
      <c r="F38" s="84">
        <v>950</v>
      </c>
      <c r="G38" s="39">
        <v>26.2</v>
      </c>
      <c r="H38" s="62">
        <v>657.8</v>
      </c>
      <c r="I38" s="256"/>
      <c r="J38" s="255"/>
      <c r="K38" s="89"/>
      <c r="L38" s="64"/>
      <c r="N38"/>
    </row>
    <row r="39" spans="2:14" x14ac:dyDescent="0.25">
      <c r="B39" s="23">
        <v>1250</v>
      </c>
      <c r="C39" s="23">
        <v>250</v>
      </c>
      <c r="D39" s="78">
        <v>150</v>
      </c>
      <c r="E39" s="81">
        <v>150</v>
      </c>
      <c r="F39" s="84">
        <v>950</v>
      </c>
      <c r="G39" s="39">
        <v>31.3</v>
      </c>
      <c r="H39" s="62">
        <v>804.1</v>
      </c>
      <c r="I39" s="256"/>
      <c r="J39" s="255"/>
      <c r="K39" s="89"/>
      <c r="L39" s="64"/>
      <c r="N39"/>
    </row>
    <row r="40" spans="2:14" x14ac:dyDescent="0.25">
      <c r="B40" s="23">
        <v>1500</v>
      </c>
      <c r="C40" s="23">
        <v>250</v>
      </c>
      <c r="D40" s="23">
        <v>100</v>
      </c>
      <c r="E40" s="81">
        <v>150</v>
      </c>
      <c r="F40" s="84">
        <v>1200</v>
      </c>
      <c r="G40" s="39">
        <v>25.2</v>
      </c>
      <c r="H40" s="62">
        <v>664.4</v>
      </c>
      <c r="I40" s="256"/>
      <c r="J40" s="255"/>
      <c r="K40" s="89"/>
      <c r="L40" s="64"/>
      <c r="N40"/>
    </row>
    <row r="41" spans="2:14" x14ac:dyDescent="0.25">
      <c r="B41" s="23">
        <v>1500</v>
      </c>
      <c r="C41" s="23">
        <v>250</v>
      </c>
      <c r="D41" s="23">
        <v>125</v>
      </c>
      <c r="E41" s="81">
        <v>150</v>
      </c>
      <c r="F41" s="84">
        <v>1200</v>
      </c>
      <c r="G41" s="39">
        <v>31.3</v>
      </c>
      <c r="H41" s="62">
        <v>774.4</v>
      </c>
      <c r="I41" s="256"/>
      <c r="J41" s="255"/>
      <c r="K41" s="89"/>
      <c r="L41" s="64"/>
      <c r="N41"/>
    </row>
    <row r="42" spans="2:14" x14ac:dyDescent="0.25">
      <c r="B42" s="23">
        <v>1500</v>
      </c>
      <c r="C42" s="23">
        <v>250</v>
      </c>
      <c r="D42" s="78">
        <v>150</v>
      </c>
      <c r="E42" s="81">
        <v>150</v>
      </c>
      <c r="F42" s="84">
        <v>1200</v>
      </c>
      <c r="G42" s="39">
        <v>37.4</v>
      </c>
      <c r="H42" s="62">
        <v>1023</v>
      </c>
      <c r="I42" s="256"/>
      <c r="J42" s="255"/>
      <c r="K42" s="89"/>
      <c r="L42" s="64"/>
      <c r="N42"/>
    </row>
    <row r="43" spans="2:14" x14ac:dyDescent="0.25">
      <c r="B43" s="23">
        <v>2000</v>
      </c>
      <c r="C43" s="23">
        <v>250</v>
      </c>
      <c r="D43" s="23">
        <v>100</v>
      </c>
      <c r="E43" s="81">
        <v>100</v>
      </c>
      <c r="F43" s="84">
        <v>1800</v>
      </c>
      <c r="G43" s="39">
        <v>42.8</v>
      </c>
      <c r="H43" s="62">
        <v>913</v>
      </c>
      <c r="I43" s="256"/>
      <c r="J43" s="255"/>
      <c r="K43" s="89"/>
      <c r="L43" s="64"/>
      <c r="N43"/>
    </row>
    <row r="44" spans="2:14" x14ac:dyDescent="0.25">
      <c r="B44" s="23">
        <v>2000</v>
      </c>
      <c r="C44" s="23">
        <v>250</v>
      </c>
      <c r="D44" s="23">
        <v>125</v>
      </c>
      <c r="E44" s="81">
        <v>100</v>
      </c>
      <c r="F44" s="84">
        <v>1800</v>
      </c>
      <c r="G44" s="39">
        <v>45.6</v>
      </c>
      <c r="H44" s="62">
        <v>1081.3</v>
      </c>
      <c r="I44" s="256"/>
      <c r="J44" s="255"/>
      <c r="K44" s="89"/>
      <c r="L44" s="64"/>
      <c r="N44"/>
    </row>
    <row r="45" spans="2:14" x14ac:dyDescent="0.25">
      <c r="B45" s="23">
        <v>2000</v>
      </c>
      <c r="C45" s="23">
        <v>250</v>
      </c>
      <c r="D45" s="78">
        <v>150</v>
      </c>
      <c r="E45" s="81">
        <v>150</v>
      </c>
      <c r="F45" s="84">
        <v>1700</v>
      </c>
      <c r="G45" s="39">
        <v>53</v>
      </c>
      <c r="H45" s="62">
        <v>1285.9000000000001</v>
      </c>
      <c r="I45" s="256"/>
      <c r="J45" s="255"/>
      <c r="K45" s="89"/>
      <c r="L45" s="64"/>
      <c r="N45"/>
    </row>
    <row r="46" spans="2:14" x14ac:dyDescent="0.25">
      <c r="B46" s="23">
        <v>2500</v>
      </c>
      <c r="C46" s="23">
        <v>250</v>
      </c>
      <c r="D46" s="23">
        <v>100</v>
      </c>
      <c r="E46" s="81">
        <v>100</v>
      </c>
      <c r="F46" s="84">
        <v>2300</v>
      </c>
      <c r="G46" s="39">
        <v>53.5</v>
      </c>
      <c r="H46" s="62">
        <v>1109.9000000000001</v>
      </c>
      <c r="I46" s="256"/>
      <c r="J46" s="255"/>
      <c r="K46" s="89"/>
      <c r="L46" s="64"/>
      <c r="N46"/>
    </row>
    <row r="47" spans="2:14" x14ac:dyDescent="0.25">
      <c r="B47" s="23">
        <v>2500</v>
      </c>
      <c r="C47" s="23">
        <v>250</v>
      </c>
      <c r="D47" s="23">
        <v>125</v>
      </c>
      <c r="E47" s="80">
        <v>100</v>
      </c>
      <c r="F47" s="46">
        <v>2300</v>
      </c>
      <c r="G47" s="39">
        <v>57</v>
      </c>
      <c r="H47" s="62">
        <v>1307.9000000000001</v>
      </c>
      <c r="I47" s="256"/>
      <c r="J47" s="255"/>
      <c r="K47" s="89"/>
      <c r="L47" s="64"/>
      <c r="N47"/>
    </row>
    <row r="48" spans="2:14" x14ac:dyDescent="0.25">
      <c r="B48" s="23">
        <v>2500</v>
      </c>
      <c r="C48" s="23">
        <v>250</v>
      </c>
      <c r="D48" s="23">
        <v>150</v>
      </c>
      <c r="E48" s="80">
        <v>150</v>
      </c>
      <c r="F48" s="46">
        <v>2200</v>
      </c>
      <c r="G48" s="39">
        <v>66.3</v>
      </c>
      <c r="H48" s="62">
        <v>1658.8</v>
      </c>
      <c r="I48" s="256"/>
      <c r="J48" s="255"/>
      <c r="K48" s="89"/>
      <c r="L48" s="64"/>
      <c r="N48"/>
    </row>
    <row r="49" spans="2:14" x14ac:dyDescent="0.25">
      <c r="B49" s="56"/>
      <c r="C49" s="56"/>
      <c r="D49" s="56"/>
      <c r="E49" s="56"/>
      <c r="F49" s="242"/>
      <c r="G49" s="242"/>
      <c r="H49" s="243"/>
      <c r="I49" s="244"/>
      <c r="J49" s="241"/>
      <c r="K49" s="89"/>
      <c r="L49" s="64"/>
      <c r="N49"/>
    </row>
    <row r="50" spans="2:14" x14ac:dyDescent="0.25">
      <c r="B50" s="305" t="s">
        <v>165</v>
      </c>
      <c r="C50" s="305"/>
      <c r="D50" s="305"/>
      <c r="E50" s="305"/>
      <c r="F50" s="305"/>
      <c r="G50" s="305"/>
      <c r="H50" s="305"/>
      <c r="I50" s="305"/>
      <c r="J50" s="305"/>
      <c r="K50" s="305"/>
      <c r="L50" s="91"/>
    </row>
    <row r="51" spans="2:14" x14ac:dyDescent="0.25">
      <c r="L51" s="91"/>
      <c r="N51"/>
    </row>
    <row r="52" spans="2:14" x14ac:dyDescent="0.25">
      <c r="C52" s="20"/>
      <c r="D52" s="20"/>
      <c r="E52" s="20"/>
      <c r="F52" s="20"/>
      <c r="G52" s="20"/>
      <c r="L52" s="91"/>
    </row>
    <row r="53" spans="2:14" x14ac:dyDescent="0.25">
      <c r="C53" s="20"/>
      <c r="D53" s="20"/>
      <c r="E53" s="20"/>
      <c r="F53" s="20"/>
      <c r="G53" s="20"/>
      <c r="L53" s="91"/>
    </row>
    <row r="55" spans="2:14" ht="13.8" x14ac:dyDescent="0.25">
      <c r="C55" s="74"/>
      <c r="D55" s="74"/>
      <c r="E55" s="74"/>
      <c r="F55" s="74"/>
      <c r="G55" s="74"/>
      <c r="N55" s="74"/>
    </row>
  </sheetData>
  <sheetProtection algorithmName="SHA-512" hashValue="UtOc9CFx6bmNeFTNxcJGH6dbL95u88CL0veSWoCPcLHgPSby4ekBGykh1jVs4pR2sJWsc6QapFrYOlhnvjfexw==" saltValue="gDOK1WJWU/Hz3LXOcUAekg==" spinCount="100000" sheet="1" objects="1" scenarios="1"/>
  <mergeCells count="10">
    <mergeCell ref="B31:D31"/>
    <mergeCell ref="B50:K50"/>
    <mergeCell ref="J2:K2"/>
    <mergeCell ref="E4:F4"/>
    <mergeCell ref="B4:D5"/>
    <mergeCell ref="G4:H4"/>
    <mergeCell ref="I4:I5"/>
    <mergeCell ref="J4:J5"/>
    <mergeCell ref="K4:K5"/>
    <mergeCell ref="B26:L26"/>
  </mergeCells>
  <conditionalFormatting sqref="B50:B51">
    <cfRule type="duplicateValues" dxfId="3" priority="1"/>
  </conditionalFormatting>
  <pageMargins left="0.75" right="0.75" top="1" bottom="1" header="0.49166666666666697" footer="0.49166666666666697"/>
  <pageSetup paperSize="9" scale="81" orientation="landscape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249977111117893"/>
  </sheetPr>
  <dimension ref="B2:K64"/>
  <sheetViews>
    <sheetView showGridLines="0" workbookViewId="0">
      <selection activeCell="H2" sqref="H2:I2"/>
    </sheetView>
  </sheetViews>
  <sheetFormatPr defaultColWidth="9" defaultRowHeight="13.2" x14ac:dyDescent="0.25"/>
  <cols>
    <col min="1" max="1" width="16.88671875" customWidth="1"/>
    <col min="2" max="6" width="14.88671875" customWidth="1"/>
    <col min="7" max="7" width="14.6640625" customWidth="1"/>
    <col min="8" max="8" width="14.88671875" style="50" customWidth="1"/>
    <col min="9" max="10" width="14.88671875" customWidth="1"/>
  </cols>
  <sheetData>
    <row r="2" spans="2:11" x14ac:dyDescent="0.25">
      <c r="H2" s="292" t="s">
        <v>185</v>
      </c>
      <c r="I2" s="292"/>
    </row>
    <row r="3" spans="2:11" ht="15.6" x14ac:dyDescent="0.3">
      <c r="B3" s="36"/>
      <c r="C3" s="5" t="s">
        <v>46</v>
      </c>
      <c r="D3" s="5"/>
      <c r="E3" s="5"/>
    </row>
    <row r="4" spans="2:11" ht="26.4" x14ac:dyDescent="0.25">
      <c r="B4" s="302" t="s">
        <v>33</v>
      </c>
      <c r="C4" s="303"/>
      <c r="D4" s="304"/>
      <c r="E4" s="8" t="s">
        <v>47</v>
      </c>
      <c r="F4" s="7" t="s">
        <v>4</v>
      </c>
      <c r="G4" s="41" t="s">
        <v>2</v>
      </c>
      <c r="H4" s="41" t="s">
        <v>48</v>
      </c>
      <c r="I4" s="66" t="s">
        <v>5</v>
      </c>
      <c r="J4" s="67"/>
      <c r="K4" s="68"/>
    </row>
    <row r="5" spans="2:11" ht="15.6" x14ac:dyDescent="0.25">
      <c r="B5" s="22" t="s">
        <v>6</v>
      </c>
      <c r="C5" s="22" t="s">
        <v>7</v>
      </c>
      <c r="D5" s="22" t="s">
        <v>8</v>
      </c>
      <c r="E5" s="22" t="s">
        <v>49</v>
      </c>
      <c r="F5" s="7" t="s">
        <v>15</v>
      </c>
      <c r="G5" s="51" t="s">
        <v>12</v>
      </c>
      <c r="H5" s="52" t="s">
        <v>13</v>
      </c>
      <c r="I5" s="24" t="s">
        <v>18</v>
      </c>
      <c r="J5" s="69"/>
      <c r="K5" s="70"/>
    </row>
    <row r="6" spans="2:11" x14ac:dyDescent="0.25">
      <c r="B6" s="53">
        <v>500</v>
      </c>
      <c r="C6" s="23">
        <v>200</v>
      </c>
      <c r="D6" s="23">
        <v>250</v>
      </c>
      <c r="E6" s="53">
        <v>6.67</v>
      </c>
      <c r="F6" s="53">
        <v>64</v>
      </c>
      <c r="G6" s="217">
        <v>1080</v>
      </c>
      <c r="H6" s="54">
        <v>16.600000000000001</v>
      </c>
      <c r="I6" s="71">
        <v>118.8</v>
      </c>
      <c r="J6" s="72"/>
      <c r="K6" s="73"/>
    </row>
    <row r="7" spans="2:11" ht="9" customHeight="1" x14ac:dyDescent="0.25">
      <c r="B7" s="238"/>
      <c r="C7" s="56"/>
      <c r="D7" s="56"/>
      <c r="E7" s="238"/>
      <c r="F7" s="238"/>
      <c r="G7" s="245"/>
      <c r="H7" s="246"/>
      <c r="I7" s="247"/>
      <c r="J7" s="248"/>
      <c r="K7" s="73"/>
    </row>
    <row r="8" spans="2:11" x14ac:dyDescent="0.25">
      <c r="B8" s="20" t="s">
        <v>175</v>
      </c>
      <c r="D8" s="55"/>
      <c r="E8" s="55"/>
    </row>
    <row r="9" spans="2:11" x14ac:dyDescent="0.25">
      <c r="B9" s="20" t="s">
        <v>176</v>
      </c>
      <c r="D9" s="20"/>
      <c r="E9" s="20"/>
    </row>
    <row r="10" spans="2:11" x14ac:dyDescent="0.25">
      <c r="B10" s="56"/>
      <c r="C10" s="56"/>
      <c r="D10" s="56"/>
      <c r="E10" s="56"/>
      <c r="F10" s="56"/>
      <c r="G10" s="56"/>
      <c r="H10" s="57"/>
    </row>
    <row r="11" spans="2:11" ht="15.6" x14ac:dyDescent="0.3">
      <c r="B11" s="36"/>
      <c r="C11" s="5" t="s">
        <v>50</v>
      </c>
      <c r="D11" s="5"/>
      <c r="E11" s="5"/>
    </row>
    <row r="12" spans="2:11" s="49" customFormat="1" ht="16.2" x14ac:dyDescent="0.3">
      <c r="C12" t="s">
        <v>51</v>
      </c>
      <c r="H12" s="58"/>
    </row>
    <row r="13" spans="2:11" ht="52.8" x14ac:dyDescent="0.25">
      <c r="B13" s="7" t="s">
        <v>52</v>
      </c>
      <c r="C13" s="7" t="s">
        <v>53</v>
      </c>
      <c r="D13" s="7" t="s">
        <v>54</v>
      </c>
      <c r="E13" s="7" t="s">
        <v>2</v>
      </c>
      <c r="F13" s="59" t="s">
        <v>5</v>
      </c>
      <c r="G13" s="60"/>
      <c r="H13" s="43"/>
    </row>
    <row r="14" spans="2:11" x14ac:dyDescent="0.25">
      <c r="B14" s="7" t="s">
        <v>42</v>
      </c>
      <c r="C14" s="22" t="s">
        <v>42</v>
      </c>
      <c r="D14" s="7" t="s">
        <v>42</v>
      </c>
      <c r="E14" s="7" t="s">
        <v>13</v>
      </c>
      <c r="F14" s="24" t="s">
        <v>18</v>
      </c>
      <c r="G14" s="10"/>
      <c r="H14" s="25"/>
    </row>
    <row r="15" spans="2:11" x14ac:dyDescent="0.25">
      <c r="B15" s="61">
        <v>800</v>
      </c>
      <c r="C15" s="23">
        <v>150</v>
      </c>
      <c r="D15" s="23">
        <v>500</v>
      </c>
      <c r="E15" s="23">
        <v>16</v>
      </c>
      <c r="F15" s="62">
        <v>359.72</v>
      </c>
      <c r="G15" s="63"/>
      <c r="H15" s="64"/>
    </row>
    <row r="16" spans="2:11" x14ac:dyDescent="0.25">
      <c r="B16" s="61">
        <v>1000</v>
      </c>
      <c r="C16" s="23">
        <v>150</v>
      </c>
      <c r="D16" s="23">
        <v>700</v>
      </c>
      <c r="E16" s="23">
        <v>20</v>
      </c>
      <c r="F16" s="62">
        <v>465.52</v>
      </c>
      <c r="G16" s="63"/>
      <c r="H16" s="64"/>
    </row>
    <row r="17" spans="2:8" x14ac:dyDescent="0.25">
      <c r="B17" s="61">
        <v>1200</v>
      </c>
      <c r="C17" s="23">
        <v>150</v>
      </c>
      <c r="D17" s="61">
        <v>900</v>
      </c>
      <c r="E17" s="23">
        <v>24</v>
      </c>
      <c r="F17" s="62">
        <v>550.16</v>
      </c>
      <c r="G17" s="63"/>
      <c r="H17" s="64"/>
    </row>
    <row r="18" spans="2:8" x14ac:dyDescent="0.25">
      <c r="B18" s="61">
        <v>1400</v>
      </c>
      <c r="C18" s="23">
        <v>150</v>
      </c>
      <c r="D18" s="61">
        <v>1100</v>
      </c>
      <c r="E18" s="23">
        <v>28</v>
      </c>
      <c r="F18" s="62">
        <v>641.41250000000002</v>
      </c>
      <c r="G18" s="63"/>
      <c r="H18" s="64"/>
    </row>
    <row r="19" spans="2:8" x14ac:dyDescent="0.25">
      <c r="B19" s="61">
        <v>1600</v>
      </c>
      <c r="C19" s="61">
        <v>150</v>
      </c>
      <c r="D19" s="61">
        <v>1300</v>
      </c>
      <c r="E19" s="23">
        <v>32</v>
      </c>
      <c r="F19" s="62">
        <v>732.66499999999996</v>
      </c>
      <c r="G19" s="63"/>
      <c r="H19" s="64"/>
    </row>
    <row r="20" spans="2:8" x14ac:dyDescent="0.25">
      <c r="B20" s="61">
        <v>1800</v>
      </c>
      <c r="C20" s="23">
        <v>150</v>
      </c>
      <c r="D20" s="61">
        <v>1500</v>
      </c>
      <c r="E20" s="23">
        <v>36</v>
      </c>
      <c r="F20" s="62">
        <v>817.30499999999995</v>
      </c>
      <c r="G20" s="63"/>
      <c r="H20" s="64"/>
    </row>
    <row r="21" spans="2:8" x14ac:dyDescent="0.25">
      <c r="B21" s="61">
        <v>2000</v>
      </c>
      <c r="C21" s="23">
        <v>150</v>
      </c>
      <c r="D21" s="61">
        <v>1700</v>
      </c>
      <c r="E21" s="23">
        <v>40</v>
      </c>
      <c r="F21" s="62">
        <v>909.88</v>
      </c>
      <c r="G21" s="63"/>
      <c r="H21" s="64"/>
    </row>
    <row r="22" spans="2:8" x14ac:dyDescent="0.25">
      <c r="B22" s="61">
        <v>2200</v>
      </c>
      <c r="C22" s="23">
        <v>150</v>
      </c>
      <c r="D22" s="61">
        <v>1900</v>
      </c>
      <c r="E22" s="23">
        <v>44</v>
      </c>
      <c r="F22" s="62">
        <v>1007.745</v>
      </c>
      <c r="G22" s="63"/>
      <c r="H22" s="64"/>
    </row>
    <row r="23" spans="2:8" x14ac:dyDescent="0.25">
      <c r="B23" s="61">
        <v>2400</v>
      </c>
      <c r="C23" s="23">
        <v>150</v>
      </c>
      <c r="D23" s="61">
        <v>2100</v>
      </c>
      <c r="E23" s="23">
        <v>48</v>
      </c>
      <c r="F23" s="62">
        <v>1100.32</v>
      </c>
      <c r="G23" s="63"/>
      <c r="H23" s="64"/>
    </row>
    <row r="24" spans="2:8" x14ac:dyDescent="0.25">
      <c r="B24" s="61">
        <v>2600</v>
      </c>
      <c r="C24" s="23">
        <v>150</v>
      </c>
      <c r="D24" s="61">
        <v>2300</v>
      </c>
      <c r="E24" s="23">
        <v>52</v>
      </c>
      <c r="F24" s="62">
        <v>1167.7674999999999</v>
      </c>
      <c r="G24" s="63"/>
      <c r="H24" s="64"/>
    </row>
    <row r="25" spans="2:8" x14ac:dyDescent="0.25">
      <c r="B25" s="61">
        <v>2800</v>
      </c>
      <c r="C25" s="23">
        <v>150</v>
      </c>
      <c r="D25" s="61">
        <v>2500</v>
      </c>
      <c r="E25" s="23">
        <v>56</v>
      </c>
      <c r="F25" s="62">
        <v>1276.2125000000001</v>
      </c>
      <c r="G25" s="63"/>
      <c r="H25" s="64"/>
    </row>
    <row r="26" spans="2:8" x14ac:dyDescent="0.25">
      <c r="B26" s="61">
        <v>3000</v>
      </c>
      <c r="C26" s="23">
        <v>150</v>
      </c>
      <c r="D26" s="61">
        <v>2700</v>
      </c>
      <c r="E26" s="23">
        <v>60</v>
      </c>
      <c r="F26" s="62">
        <v>1367.4649999999999</v>
      </c>
      <c r="G26" s="63"/>
      <c r="H26" s="64"/>
    </row>
    <row r="27" spans="2:8" x14ac:dyDescent="0.25">
      <c r="B27" s="61">
        <v>3200</v>
      </c>
      <c r="C27" s="23">
        <v>150</v>
      </c>
      <c r="D27" s="61">
        <v>2900</v>
      </c>
      <c r="E27" s="23">
        <v>64</v>
      </c>
      <c r="F27" s="62">
        <v>1466.6524999999999</v>
      </c>
      <c r="G27" s="63"/>
      <c r="H27" s="64"/>
    </row>
    <row r="28" spans="2:8" x14ac:dyDescent="0.25">
      <c r="B28" s="61">
        <v>3400</v>
      </c>
      <c r="C28" s="23">
        <v>150</v>
      </c>
      <c r="D28" s="61">
        <v>3100</v>
      </c>
      <c r="E28" s="23">
        <v>68</v>
      </c>
      <c r="F28" s="62">
        <v>1551.2925</v>
      </c>
      <c r="G28" s="63"/>
      <c r="H28" s="64"/>
    </row>
    <row r="29" spans="2:8" x14ac:dyDescent="0.25">
      <c r="B29" s="61">
        <v>3600</v>
      </c>
      <c r="C29" s="23">
        <v>150</v>
      </c>
      <c r="D29" s="61">
        <v>3300</v>
      </c>
      <c r="E29" s="23">
        <v>72</v>
      </c>
      <c r="F29" s="62">
        <v>1634.61</v>
      </c>
      <c r="G29" s="63"/>
      <c r="H29" s="64"/>
    </row>
    <row r="30" spans="2:8" x14ac:dyDescent="0.25">
      <c r="B30" s="61">
        <v>3800</v>
      </c>
      <c r="C30" s="23">
        <v>150</v>
      </c>
      <c r="D30" s="61">
        <v>3500</v>
      </c>
      <c r="E30" s="23">
        <v>76</v>
      </c>
      <c r="F30" s="62">
        <v>1748.345</v>
      </c>
      <c r="G30" s="63"/>
      <c r="H30" s="64"/>
    </row>
    <row r="31" spans="2:8" x14ac:dyDescent="0.25">
      <c r="B31" s="61">
        <v>4000</v>
      </c>
      <c r="C31" s="23">
        <v>150</v>
      </c>
      <c r="D31" s="61">
        <v>3700</v>
      </c>
      <c r="E31" s="23">
        <v>80</v>
      </c>
      <c r="F31" s="62">
        <v>1818.4375</v>
      </c>
      <c r="G31" s="63"/>
      <c r="H31" s="64"/>
    </row>
    <row r="32" spans="2:8" x14ac:dyDescent="0.25">
      <c r="B32" s="61">
        <v>4200</v>
      </c>
      <c r="C32" s="23">
        <v>150</v>
      </c>
      <c r="D32" s="61">
        <v>3900</v>
      </c>
      <c r="E32" s="23">
        <v>84</v>
      </c>
      <c r="F32" s="62">
        <v>1909.69</v>
      </c>
      <c r="G32" s="63"/>
      <c r="H32" s="64"/>
    </row>
    <row r="33" spans="2:8" x14ac:dyDescent="0.25">
      <c r="B33" s="61">
        <v>4400</v>
      </c>
      <c r="C33" s="23">
        <v>150</v>
      </c>
      <c r="D33" s="61">
        <v>4100</v>
      </c>
      <c r="E33" s="23">
        <v>88</v>
      </c>
      <c r="F33" s="62">
        <v>2063.1</v>
      </c>
      <c r="G33" s="63"/>
      <c r="H33" s="64"/>
    </row>
    <row r="34" spans="2:8" x14ac:dyDescent="0.25">
      <c r="B34" s="61">
        <v>4600</v>
      </c>
      <c r="C34" s="23">
        <v>150</v>
      </c>
      <c r="D34" s="61">
        <v>4300</v>
      </c>
      <c r="E34" s="23">
        <v>92</v>
      </c>
      <c r="F34" s="62">
        <v>2162.2874999999999</v>
      </c>
      <c r="G34" s="63"/>
      <c r="H34" s="64"/>
    </row>
    <row r="35" spans="2:8" x14ac:dyDescent="0.25">
      <c r="B35" s="61">
        <v>4800</v>
      </c>
      <c r="C35" s="23">
        <v>150</v>
      </c>
      <c r="D35" s="61">
        <v>4500</v>
      </c>
      <c r="E35" s="23">
        <v>96</v>
      </c>
      <c r="F35" s="62">
        <v>2245.605</v>
      </c>
      <c r="G35" s="63"/>
      <c r="H35" s="64"/>
    </row>
    <row r="36" spans="2:8" x14ac:dyDescent="0.25">
      <c r="B36" s="61">
        <v>5000</v>
      </c>
      <c r="C36" s="23">
        <v>150</v>
      </c>
      <c r="D36" s="61">
        <v>4700</v>
      </c>
      <c r="E36" s="23">
        <v>100</v>
      </c>
      <c r="F36" s="62">
        <v>2328.9225000000001</v>
      </c>
      <c r="G36" s="63"/>
      <c r="H36" s="64"/>
    </row>
    <row r="37" spans="2:8" x14ac:dyDescent="0.25">
      <c r="B37" s="61">
        <v>5200</v>
      </c>
      <c r="C37" s="23">
        <v>150</v>
      </c>
      <c r="D37" s="61">
        <v>4900</v>
      </c>
      <c r="E37" s="23">
        <v>104</v>
      </c>
      <c r="F37" s="62">
        <v>2443.98</v>
      </c>
      <c r="G37" s="63"/>
      <c r="H37" s="64"/>
    </row>
    <row r="38" spans="2:8" x14ac:dyDescent="0.25">
      <c r="B38" s="61">
        <v>5400</v>
      </c>
      <c r="C38" s="23">
        <v>150</v>
      </c>
      <c r="D38" s="61">
        <v>5100</v>
      </c>
      <c r="E38" s="23">
        <v>108</v>
      </c>
      <c r="F38" s="62">
        <v>2559.0374999999999</v>
      </c>
      <c r="G38" s="63"/>
      <c r="H38" s="64"/>
    </row>
    <row r="39" spans="2:8" x14ac:dyDescent="0.25">
      <c r="B39" s="61">
        <v>5600</v>
      </c>
      <c r="C39" s="23">
        <v>150</v>
      </c>
      <c r="D39" s="61">
        <v>5300</v>
      </c>
      <c r="E39" s="23">
        <v>112</v>
      </c>
      <c r="F39" s="62">
        <v>2664.8375000000001</v>
      </c>
      <c r="G39" s="63"/>
      <c r="H39" s="64"/>
    </row>
    <row r="40" spans="2:8" x14ac:dyDescent="0.25">
      <c r="B40" s="61">
        <v>5800</v>
      </c>
      <c r="C40" s="23">
        <v>150</v>
      </c>
      <c r="D40" s="61">
        <v>5500</v>
      </c>
      <c r="E40" s="23">
        <v>116</v>
      </c>
      <c r="F40" s="62">
        <v>2765.3474999999999</v>
      </c>
      <c r="G40" s="63"/>
      <c r="H40" s="64"/>
    </row>
    <row r="41" spans="2:8" x14ac:dyDescent="0.25">
      <c r="B41" s="61">
        <v>6000</v>
      </c>
      <c r="C41" s="23">
        <v>150</v>
      </c>
      <c r="D41" s="61">
        <v>5700</v>
      </c>
      <c r="E41" s="23">
        <v>120</v>
      </c>
      <c r="F41" s="62">
        <v>2918.7575000000002</v>
      </c>
      <c r="G41" s="63"/>
      <c r="H41" s="64"/>
    </row>
    <row r="42" spans="2:8" x14ac:dyDescent="0.25">
      <c r="B42" s="61">
        <v>6200</v>
      </c>
      <c r="C42" s="23">
        <v>150</v>
      </c>
      <c r="D42" s="61">
        <v>5900</v>
      </c>
      <c r="E42" s="23">
        <v>124</v>
      </c>
      <c r="F42" s="62">
        <v>3230.8674999999998</v>
      </c>
      <c r="G42" s="63"/>
      <c r="H42" s="64"/>
    </row>
    <row r="43" spans="2:8" x14ac:dyDescent="0.25">
      <c r="B43" s="61">
        <v>6400</v>
      </c>
      <c r="C43" s="23">
        <v>150</v>
      </c>
      <c r="D43" s="61">
        <v>6100</v>
      </c>
      <c r="E43" s="23">
        <v>128</v>
      </c>
      <c r="F43" s="62">
        <v>3550.9124999999999</v>
      </c>
      <c r="G43" s="63"/>
      <c r="H43" s="64"/>
    </row>
    <row r="44" spans="2:8" x14ac:dyDescent="0.25">
      <c r="B44" s="61">
        <v>6600</v>
      </c>
      <c r="C44" s="23">
        <v>150</v>
      </c>
      <c r="D44" s="61">
        <v>6300</v>
      </c>
      <c r="E44" s="23">
        <v>132</v>
      </c>
      <c r="F44" s="62">
        <v>3704.3225000000002</v>
      </c>
      <c r="G44" s="63"/>
      <c r="H44" s="64"/>
    </row>
    <row r="45" spans="2:8" x14ac:dyDescent="0.25">
      <c r="B45" s="61">
        <v>6800</v>
      </c>
      <c r="C45" s="23">
        <v>150</v>
      </c>
      <c r="D45" s="61">
        <v>6500</v>
      </c>
      <c r="E45" s="23">
        <v>136</v>
      </c>
      <c r="F45" s="62">
        <v>3872.28</v>
      </c>
      <c r="G45" s="63"/>
      <c r="H45" s="64"/>
    </row>
    <row r="46" spans="2:8" x14ac:dyDescent="0.25">
      <c r="B46" s="61">
        <v>7000</v>
      </c>
      <c r="C46" s="23">
        <v>150</v>
      </c>
      <c r="D46" s="61">
        <v>6700</v>
      </c>
      <c r="E46" s="23">
        <v>140</v>
      </c>
      <c r="F46" s="62">
        <v>4009.82</v>
      </c>
      <c r="G46" s="63"/>
      <c r="H46" s="64"/>
    </row>
    <row r="47" spans="2:8" x14ac:dyDescent="0.25">
      <c r="B47" s="61">
        <v>7200</v>
      </c>
      <c r="C47" s="23">
        <v>150</v>
      </c>
      <c r="D47" s="61">
        <v>6900</v>
      </c>
      <c r="E47" s="23">
        <v>144</v>
      </c>
      <c r="F47" s="62">
        <v>4171.165</v>
      </c>
      <c r="G47" s="63"/>
      <c r="H47" s="64"/>
    </row>
    <row r="48" spans="2:8" x14ac:dyDescent="0.25">
      <c r="B48" s="61">
        <v>7400</v>
      </c>
      <c r="C48" s="23">
        <v>150</v>
      </c>
      <c r="D48" s="61">
        <v>7100</v>
      </c>
      <c r="E48" s="23">
        <v>148</v>
      </c>
      <c r="F48" s="62">
        <v>4331.1875</v>
      </c>
      <c r="G48" s="63"/>
      <c r="H48" s="64"/>
    </row>
    <row r="49" spans="2:8" x14ac:dyDescent="0.25">
      <c r="B49" s="61">
        <v>7600</v>
      </c>
      <c r="C49" s="23">
        <v>150</v>
      </c>
      <c r="D49" s="61">
        <v>7300</v>
      </c>
      <c r="E49" s="23">
        <v>152</v>
      </c>
      <c r="F49" s="62">
        <v>4483.2749999999996</v>
      </c>
      <c r="G49" s="63"/>
      <c r="H49" s="64"/>
    </row>
    <row r="50" spans="2:8" x14ac:dyDescent="0.25">
      <c r="B50" s="61">
        <v>7800</v>
      </c>
      <c r="C50" s="23">
        <v>150</v>
      </c>
      <c r="D50" s="61">
        <v>7500</v>
      </c>
      <c r="E50" s="23">
        <v>156</v>
      </c>
      <c r="F50" s="62">
        <v>4643.2974999999997</v>
      </c>
      <c r="G50" s="63"/>
      <c r="H50" s="64"/>
    </row>
    <row r="51" spans="2:8" x14ac:dyDescent="0.25">
      <c r="B51" s="61">
        <v>8000</v>
      </c>
      <c r="C51" s="23">
        <v>150</v>
      </c>
      <c r="D51" s="61">
        <v>7700</v>
      </c>
      <c r="E51" s="23">
        <v>160</v>
      </c>
      <c r="F51" s="62">
        <v>4796.7075000000004</v>
      </c>
      <c r="G51" s="63"/>
      <c r="H51" s="64"/>
    </row>
    <row r="52" spans="2:8" s="20" customFormat="1" ht="10.199999999999999" customHeight="1" x14ac:dyDescent="0.25">
      <c r="B52" s="314" t="s">
        <v>166</v>
      </c>
      <c r="C52" s="314"/>
      <c r="D52" s="314"/>
      <c r="E52" s="314"/>
      <c r="F52" s="314"/>
      <c r="G52" s="1"/>
      <c r="H52" s="1"/>
    </row>
    <row r="53" spans="2:8" s="20" customFormat="1" ht="16.5" customHeight="1" x14ac:dyDescent="0.25">
      <c r="B53" s="315"/>
      <c r="C53" s="315"/>
      <c r="D53" s="315"/>
      <c r="E53" s="315"/>
      <c r="F53" s="315"/>
      <c r="G53" s="1"/>
      <c r="H53" s="1"/>
    </row>
    <row r="54" spans="2:8" s="20" customFormat="1" ht="13.2" customHeight="1" x14ac:dyDescent="0.25">
      <c r="B54" s="315"/>
      <c r="C54" s="315"/>
      <c r="D54" s="315"/>
      <c r="E54" s="315"/>
      <c r="F54" s="315"/>
      <c r="G54" s="1"/>
      <c r="H54" s="1"/>
    </row>
    <row r="55" spans="2:8" x14ac:dyDescent="0.25">
      <c r="B55" t="s">
        <v>181</v>
      </c>
      <c r="C55" s="1"/>
      <c r="D55" s="1"/>
      <c r="E55" s="1"/>
      <c r="F55" s="1"/>
      <c r="G55" s="1"/>
      <c r="H55" s="1"/>
    </row>
    <row r="56" spans="2:8" x14ac:dyDescent="0.25">
      <c r="B56" s="1"/>
      <c r="C56" s="1"/>
      <c r="D56" s="1"/>
      <c r="E56" s="1"/>
      <c r="F56" s="1"/>
      <c r="G56" s="1"/>
      <c r="H56" s="1"/>
    </row>
    <row r="57" spans="2:8" ht="48" customHeight="1" x14ac:dyDescent="0.25">
      <c r="B57" s="1"/>
      <c r="C57" s="1"/>
      <c r="D57" s="1"/>
      <c r="E57" s="1"/>
      <c r="F57" s="1"/>
      <c r="G57" s="1"/>
      <c r="H57" s="1"/>
    </row>
    <row r="58" spans="2:8" x14ac:dyDescent="0.25">
      <c r="C58" s="55"/>
      <c r="D58" s="55"/>
      <c r="E58" s="55"/>
    </row>
    <row r="59" spans="2:8" x14ac:dyDescent="0.25">
      <c r="C59" s="20"/>
      <c r="D59" s="20"/>
      <c r="E59" s="20"/>
    </row>
    <row r="61" spans="2:8" x14ac:dyDescent="0.25">
      <c r="C61" s="20"/>
      <c r="D61" s="20"/>
      <c r="E61" s="20"/>
    </row>
    <row r="62" spans="2:8" x14ac:dyDescent="0.25">
      <c r="C62" s="20"/>
      <c r="D62" s="20"/>
      <c r="E62" s="20"/>
      <c r="H62"/>
    </row>
    <row r="63" spans="2:8" x14ac:dyDescent="0.25">
      <c r="H63"/>
    </row>
    <row r="64" spans="2:8" ht="13.8" x14ac:dyDescent="0.25">
      <c r="C64" s="74"/>
      <c r="D64" s="74"/>
      <c r="E64" s="74"/>
      <c r="H64" s="74"/>
    </row>
  </sheetData>
  <sheetProtection algorithmName="SHA-512" hashValue="afoOJxpErSMfNvn02lbJbaP6zclp3jAT23rBVDDexL4geTQyEeDpXnaVpDtHVsmNgV79lTkLbZKag57+UPLSpA==" saltValue="aEfdhA8ij3BxLuOaqq3K6Q==" spinCount="100000" sheet="1" objects="1" scenarios="1"/>
  <mergeCells count="3">
    <mergeCell ref="B4:D4"/>
    <mergeCell ref="B52:F54"/>
    <mergeCell ref="H2:I2"/>
  </mergeCells>
  <conditionalFormatting sqref="B11:B46">
    <cfRule type="duplicateValues" dxfId="2" priority="3"/>
  </conditionalFormatting>
  <conditionalFormatting sqref="B57">
    <cfRule type="duplicateValues" dxfId="1" priority="1"/>
  </conditionalFormatting>
  <pageMargins left="0.75" right="0.75" top="1" bottom="1" header="0.49166666666666697" footer="0.49166666666666697"/>
  <pageSetup paperSize="9" scale="68" orientation="landscape"/>
  <headerFooter alignWithMargins="0"/>
  <rowBreaks count="1" manualBreakCount="1">
    <brk id="52" max="8" man="1"/>
  </row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  <pageSetUpPr fitToPage="1"/>
  </sheetPr>
  <dimension ref="A2:P25"/>
  <sheetViews>
    <sheetView showGridLines="0" tabSelected="1" workbookViewId="0">
      <selection activeCell="C29" sqref="C29"/>
    </sheetView>
  </sheetViews>
  <sheetFormatPr defaultColWidth="9" defaultRowHeight="13.2" x14ac:dyDescent="0.25"/>
  <cols>
    <col min="1" max="1" width="16.109375" customWidth="1"/>
    <col min="2" max="2" width="13.88671875" customWidth="1"/>
    <col min="3" max="3" width="14.88671875" customWidth="1"/>
    <col min="4" max="4" width="0.6640625" customWidth="1"/>
    <col min="5" max="5" width="14.88671875" bestFit="1" customWidth="1"/>
    <col min="6" max="10" width="14.88671875" customWidth="1"/>
    <col min="11" max="11" width="14.6640625" customWidth="1"/>
    <col min="12" max="12" width="15.33203125" customWidth="1"/>
  </cols>
  <sheetData>
    <row r="2" spans="2:16" ht="15.6" x14ac:dyDescent="0.3">
      <c r="C2" s="5"/>
      <c r="D2" s="5"/>
      <c r="E2" s="5"/>
      <c r="K2" s="4" t="s">
        <v>186</v>
      </c>
    </row>
    <row r="3" spans="2:16" ht="15.6" x14ac:dyDescent="0.3">
      <c r="B3" s="36"/>
      <c r="C3" s="5" t="s">
        <v>55</v>
      </c>
      <c r="D3" s="5"/>
      <c r="E3" s="5"/>
    </row>
    <row r="4" spans="2:16" ht="56.4" customHeight="1" x14ac:dyDescent="0.25">
      <c r="B4" s="320" t="s">
        <v>61</v>
      </c>
      <c r="C4" s="321"/>
      <c r="D4" s="322"/>
      <c r="E4" s="22" t="s">
        <v>83</v>
      </c>
      <c r="F4" s="11" t="s">
        <v>56</v>
      </c>
      <c r="G4" s="11" t="s">
        <v>57</v>
      </c>
      <c r="H4" s="9" t="s">
        <v>2</v>
      </c>
      <c r="I4" s="9" t="s">
        <v>3</v>
      </c>
      <c r="J4" s="273" t="s">
        <v>4</v>
      </c>
      <c r="K4" s="317"/>
      <c r="L4" s="42" t="s">
        <v>5</v>
      </c>
      <c r="M4" s="43"/>
      <c r="N4" s="43"/>
    </row>
    <row r="5" spans="2:16" x14ac:dyDescent="0.25">
      <c r="B5" s="323"/>
      <c r="C5" s="324"/>
      <c r="D5" s="325"/>
      <c r="E5" s="22" t="s">
        <v>78</v>
      </c>
      <c r="F5" s="11" t="s">
        <v>42</v>
      </c>
      <c r="G5" s="11" t="s">
        <v>42</v>
      </c>
      <c r="H5" s="37" t="s">
        <v>58</v>
      </c>
      <c r="I5" s="37" t="s">
        <v>13</v>
      </c>
      <c r="J5" s="44" t="s">
        <v>15</v>
      </c>
      <c r="K5" s="45" t="s">
        <v>59</v>
      </c>
      <c r="L5" s="11" t="s">
        <v>18</v>
      </c>
      <c r="M5" s="27"/>
      <c r="N5" s="27"/>
    </row>
    <row r="6" spans="2:16" x14ac:dyDescent="0.25">
      <c r="B6" s="268" t="s">
        <v>144</v>
      </c>
      <c r="C6" s="269"/>
      <c r="D6" s="270"/>
      <c r="E6" s="38" t="s">
        <v>140</v>
      </c>
      <c r="F6" s="38">
        <v>100</v>
      </c>
      <c r="G6" s="38">
        <v>175</v>
      </c>
      <c r="H6" s="38">
        <v>350</v>
      </c>
      <c r="I6" s="39">
        <v>11.15</v>
      </c>
      <c r="J6" s="38">
        <v>30</v>
      </c>
      <c r="K6" s="38">
        <v>15</v>
      </c>
      <c r="L6" s="46">
        <v>186.86052000000001</v>
      </c>
      <c r="M6" s="47"/>
      <c r="N6" s="32"/>
    </row>
    <row r="7" spans="2:16" x14ac:dyDescent="0.25">
      <c r="B7" s="268" t="s">
        <v>145</v>
      </c>
      <c r="C7" s="269"/>
      <c r="D7" s="270"/>
      <c r="E7" s="38" t="s">
        <v>141</v>
      </c>
      <c r="F7" s="38">
        <v>140</v>
      </c>
      <c r="G7" s="38">
        <v>175</v>
      </c>
      <c r="H7" s="38">
        <v>302</v>
      </c>
      <c r="I7" s="39">
        <v>11.94</v>
      </c>
      <c r="J7" s="38">
        <v>24</v>
      </c>
      <c r="K7" s="38">
        <v>12</v>
      </c>
      <c r="L7" s="46">
        <v>227.53764000000001</v>
      </c>
      <c r="M7" s="47"/>
      <c r="N7" s="32"/>
    </row>
    <row r="8" spans="2:16" x14ac:dyDescent="0.25">
      <c r="B8" s="268" t="s">
        <v>146</v>
      </c>
      <c r="C8" s="269"/>
      <c r="D8" s="270"/>
      <c r="E8" s="38" t="s">
        <v>142</v>
      </c>
      <c r="F8" s="38">
        <v>190</v>
      </c>
      <c r="G8" s="38">
        <v>175</v>
      </c>
      <c r="H8" s="38">
        <v>256</v>
      </c>
      <c r="I8" s="39">
        <v>13.39</v>
      </c>
      <c r="J8" s="38">
        <v>18</v>
      </c>
      <c r="K8" s="38">
        <v>9</v>
      </c>
      <c r="L8" s="46">
        <v>260.58780000000002</v>
      </c>
      <c r="M8" s="47"/>
      <c r="N8" s="32"/>
    </row>
    <row r="9" spans="2:16" x14ac:dyDescent="0.25">
      <c r="B9" s="268" t="s">
        <v>147</v>
      </c>
      <c r="C9" s="269"/>
      <c r="D9" s="270"/>
      <c r="E9" s="38" t="s">
        <v>143</v>
      </c>
      <c r="F9" s="38">
        <v>215</v>
      </c>
      <c r="G9" s="38">
        <v>175</v>
      </c>
      <c r="H9" s="38">
        <v>341</v>
      </c>
      <c r="I9" s="39">
        <v>18.079999999999998</v>
      </c>
      <c r="J9" s="38">
        <v>18</v>
      </c>
      <c r="K9" s="38">
        <v>9</v>
      </c>
      <c r="L9" s="46">
        <v>293.63796000000002</v>
      </c>
      <c r="M9" s="47"/>
      <c r="N9" s="32"/>
    </row>
    <row r="10" spans="2:16" ht="12.6" customHeight="1" x14ac:dyDescent="0.25">
      <c r="B10" s="318" t="s">
        <v>167</v>
      </c>
      <c r="C10" s="318"/>
      <c r="D10" s="318"/>
      <c r="E10" s="318"/>
      <c r="F10" s="318"/>
      <c r="G10" s="318"/>
      <c r="H10" s="318"/>
      <c r="I10" s="318"/>
      <c r="J10" s="318"/>
      <c r="K10" s="318"/>
      <c r="L10" s="40"/>
    </row>
    <row r="11" spans="2:16" x14ac:dyDescent="0.25">
      <c r="B11" s="319"/>
      <c r="C11" s="319"/>
      <c r="D11" s="319"/>
      <c r="E11" s="319"/>
      <c r="F11" s="319"/>
      <c r="G11" s="319"/>
      <c r="H11" s="319"/>
      <c r="I11" s="319"/>
      <c r="J11" s="319"/>
      <c r="K11" s="319"/>
      <c r="L11" s="40"/>
      <c r="P11" s="48"/>
    </row>
    <row r="12" spans="2:16" x14ac:dyDescent="0.25">
      <c r="B12" s="319"/>
      <c r="C12" s="319"/>
      <c r="D12" s="319"/>
      <c r="E12" s="319"/>
      <c r="F12" s="319"/>
      <c r="G12" s="319"/>
      <c r="H12" s="319"/>
      <c r="I12" s="319"/>
      <c r="J12" s="319"/>
      <c r="K12" s="319"/>
      <c r="L12" s="40"/>
    </row>
    <row r="13" spans="2:16" ht="15" customHeight="1" x14ac:dyDescent="0.25">
      <c r="B13" s="115" t="s">
        <v>129</v>
      </c>
      <c r="C13" s="55"/>
      <c r="D13" s="55"/>
      <c r="E13" s="55"/>
      <c r="F13" s="40"/>
      <c r="G13" s="40"/>
      <c r="H13" s="40"/>
      <c r="I13" s="40"/>
      <c r="J13" s="40"/>
      <c r="K13" s="40"/>
      <c r="L13" s="40"/>
    </row>
    <row r="14" spans="2:16" x14ac:dyDescent="0.25">
      <c r="C14" s="40"/>
      <c r="D14" s="40"/>
      <c r="E14" s="40"/>
      <c r="F14" s="40"/>
      <c r="G14" s="40"/>
      <c r="H14" s="40"/>
      <c r="I14" s="40"/>
      <c r="J14" s="40"/>
      <c r="K14" s="40"/>
      <c r="L14" s="40"/>
    </row>
    <row r="17" spans="1:10" s="100" customFormat="1" ht="15.6" x14ac:dyDescent="0.3">
      <c r="B17" s="105"/>
      <c r="C17" s="105" t="s">
        <v>139</v>
      </c>
    </row>
    <row r="18" spans="1:10" s="100" customFormat="1" ht="26.4" x14ac:dyDescent="0.25">
      <c r="A18" s="316"/>
      <c r="B18" s="306" t="s">
        <v>61</v>
      </c>
      <c r="C18" s="326"/>
      <c r="D18" s="307"/>
      <c r="E18" s="22" t="s">
        <v>83</v>
      </c>
      <c r="F18" s="306" t="s">
        <v>3</v>
      </c>
      <c r="G18" s="307"/>
      <c r="H18" s="11" t="s">
        <v>5</v>
      </c>
    </row>
    <row r="19" spans="1:10" s="100" customFormat="1" x14ac:dyDescent="0.25">
      <c r="A19" s="316"/>
      <c r="B19" s="327" t="s">
        <v>187</v>
      </c>
      <c r="C19" s="328"/>
      <c r="D19" s="329"/>
      <c r="E19" s="22" t="s">
        <v>78</v>
      </c>
      <c r="F19" s="209" t="s">
        <v>131</v>
      </c>
      <c r="G19" s="209" t="s">
        <v>132</v>
      </c>
      <c r="H19" s="209" t="s">
        <v>148</v>
      </c>
      <c r="I19" s="210"/>
    </row>
    <row r="20" spans="1:10" s="100" customFormat="1" x14ac:dyDescent="0.25">
      <c r="A20" s="316"/>
      <c r="B20" s="330" t="s">
        <v>133</v>
      </c>
      <c r="C20" s="331"/>
      <c r="D20" s="332"/>
      <c r="E20" s="14" t="s">
        <v>134</v>
      </c>
      <c r="F20" s="14">
        <v>27.98</v>
      </c>
      <c r="G20" s="14">
        <v>4.66</v>
      </c>
      <c r="H20" s="211">
        <v>2625</v>
      </c>
      <c r="I20"/>
    </row>
    <row r="21" spans="1:10" s="100" customFormat="1" x14ac:dyDescent="0.25">
      <c r="A21" s="316"/>
      <c r="B21" s="330" t="s">
        <v>135</v>
      </c>
      <c r="C21" s="331"/>
      <c r="D21" s="332"/>
      <c r="E21" s="14" t="s">
        <v>136</v>
      </c>
      <c r="F21" s="14">
        <v>28.42</v>
      </c>
      <c r="G21" s="14">
        <v>4.74</v>
      </c>
      <c r="H21" s="211">
        <v>2760</v>
      </c>
      <c r="I21"/>
    </row>
    <row r="22" spans="1:10" s="100" customFormat="1" x14ac:dyDescent="0.25">
      <c r="A22" s="316"/>
      <c r="B22" s="330" t="s">
        <v>137</v>
      </c>
      <c r="C22" s="331"/>
      <c r="D22" s="332"/>
      <c r="E22" s="14" t="s">
        <v>134</v>
      </c>
      <c r="F22" s="14">
        <v>35.51</v>
      </c>
      <c r="G22" s="14">
        <v>5.92</v>
      </c>
      <c r="H22" s="211">
        <v>3280</v>
      </c>
      <c r="I22"/>
    </row>
    <row r="23" spans="1:10" s="100" customFormat="1" x14ac:dyDescent="0.25">
      <c r="A23" s="316"/>
      <c r="B23" s="330" t="s">
        <v>138</v>
      </c>
      <c r="C23" s="331"/>
      <c r="D23" s="332"/>
      <c r="E23" s="14" t="s">
        <v>136</v>
      </c>
      <c r="F23" s="14">
        <v>36.369999999999997</v>
      </c>
      <c r="G23" s="14">
        <v>6.06</v>
      </c>
      <c r="H23" s="211">
        <v>3420</v>
      </c>
      <c r="I23"/>
    </row>
    <row r="24" spans="1:10" s="100" customFormat="1" x14ac:dyDescent="0.25">
      <c r="I24"/>
    </row>
    <row r="25" spans="1:10" s="100" customFormat="1" x14ac:dyDescent="0.25">
      <c r="B25" s="231" t="s">
        <v>168</v>
      </c>
      <c r="C25" s="210"/>
      <c r="D25" s="210"/>
      <c r="E25" s="210"/>
      <c r="F25" s="210"/>
      <c r="G25" s="210"/>
      <c r="H25" s="210"/>
      <c r="I25" s="91"/>
      <c r="J25" s="210"/>
    </row>
  </sheetData>
  <sheetProtection algorithmName="SHA-512" hashValue="b8kBrDGzgoCL+VCTe+L2+09pzh2EKHRrGSqE9R2qYpQVUvSJuWTqE+jsTytTh6z09OmuMaIn8okXLupnPeRNKw==" saltValue="2zWASl5ZT2ZuLrWdbTv2TQ==" spinCount="100000" sheet="1" objects="1" scenarios="1"/>
  <mergeCells count="15">
    <mergeCell ref="A18:A23"/>
    <mergeCell ref="J4:K4"/>
    <mergeCell ref="B10:K12"/>
    <mergeCell ref="F18:G18"/>
    <mergeCell ref="B4:D5"/>
    <mergeCell ref="B6:D6"/>
    <mergeCell ref="B7:D7"/>
    <mergeCell ref="B8:D8"/>
    <mergeCell ref="B9:D9"/>
    <mergeCell ref="B18:D18"/>
    <mergeCell ref="B19:D19"/>
    <mergeCell ref="B20:D20"/>
    <mergeCell ref="B21:D21"/>
    <mergeCell ref="B22:D22"/>
    <mergeCell ref="B23:D23"/>
  </mergeCells>
  <phoneticPr fontId="9" type="noConversion"/>
  <conditionalFormatting sqref="B10">
    <cfRule type="duplicateValues" dxfId="0" priority="1"/>
  </conditionalFormatting>
  <pageMargins left="0.75" right="0.75" top="1" bottom="1" header="0.49166666666666697" footer="0.49166666666666697"/>
  <pageSetup paperSize="9" orientation="landscape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-0.249977111117893"/>
  </sheetPr>
  <dimension ref="A2:Q26"/>
  <sheetViews>
    <sheetView showGridLines="0" workbookViewId="0">
      <selection activeCell="H2" sqref="H2"/>
    </sheetView>
  </sheetViews>
  <sheetFormatPr defaultColWidth="9" defaultRowHeight="13.2" x14ac:dyDescent="0.25"/>
  <cols>
    <col min="1" max="1" width="19.109375" customWidth="1"/>
    <col min="2" max="3" width="19.6640625" customWidth="1"/>
    <col min="4" max="7" width="10.33203125" customWidth="1"/>
    <col min="8" max="8" width="9.33203125" style="2" customWidth="1"/>
    <col min="9" max="9" width="8.6640625" style="3" customWidth="1"/>
    <col min="10" max="10" width="11" style="2" customWidth="1"/>
    <col min="11" max="11" width="15.6640625" customWidth="1"/>
  </cols>
  <sheetData>
    <row r="2" spans="1:17" x14ac:dyDescent="0.25">
      <c r="H2" s="4" t="s">
        <v>177</v>
      </c>
    </row>
    <row r="3" spans="1:17" ht="18" x14ac:dyDescent="0.35">
      <c r="B3" s="5" t="s">
        <v>60</v>
      </c>
      <c r="C3" s="6"/>
      <c r="D3" s="6"/>
      <c r="E3" s="6"/>
      <c r="F3" s="6"/>
      <c r="G3" s="6"/>
      <c r="H3" s="6"/>
      <c r="I3" s="6"/>
      <c r="J3" s="6"/>
      <c r="K3" s="221"/>
      <c r="L3" s="221"/>
      <c r="M3" s="221"/>
      <c r="N3" s="221"/>
      <c r="O3" s="91"/>
      <c r="P3" s="91"/>
      <c r="Q3" s="91"/>
    </row>
    <row r="4" spans="1:17" s="1" customFormat="1" ht="38.25" customHeight="1" x14ac:dyDescent="0.25">
      <c r="B4" s="7" t="s">
        <v>61</v>
      </c>
      <c r="C4" s="8" t="s">
        <v>62</v>
      </c>
      <c r="D4" s="306" t="s">
        <v>63</v>
      </c>
      <c r="E4" s="317"/>
      <c r="F4" s="339" t="s">
        <v>64</v>
      </c>
      <c r="G4" s="340"/>
      <c r="H4" s="333"/>
      <c r="I4" s="334"/>
      <c r="J4" s="334"/>
      <c r="K4" s="91"/>
      <c r="L4" s="222"/>
      <c r="M4" s="223"/>
      <c r="N4" s="224"/>
      <c r="O4" s="225"/>
      <c r="P4" s="226"/>
      <c r="Q4" s="227"/>
    </row>
    <row r="5" spans="1:17" s="1" customFormat="1" x14ac:dyDescent="0.25">
      <c r="A5" s="335"/>
      <c r="B5" s="7"/>
      <c r="C5" s="7" t="s">
        <v>15</v>
      </c>
      <c r="D5" s="7" t="s">
        <v>65</v>
      </c>
      <c r="E5" s="7" t="s">
        <v>66</v>
      </c>
      <c r="F5" s="11" t="s">
        <v>67</v>
      </c>
      <c r="G5" s="8" t="s">
        <v>68</v>
      </c>
      <c r="H5" s="12"/>
      <c r="I5" s="34"/>
      <c r="J5" s="27"/>
      <c r="K5" s="193"/>
      <c r="L5" s="228"/>
      <c r="M5" s="229"/>
      <c r="N5" s="228"/>
      <c r="O5" s="230"/>
      <c r="P5" s="198"/>
      <c r="Q5" s="227"/>
    </row>
    <row r="6" spans="1:17" x14ac:dyDescent="0.25">
      <c r="A6" s="335"/>
      <c r="B6" s="13" t="s">
        <v>149</v>
      </c>
      <c r="C6" s="14">
        <v>36</v>
      </c>
      <c r="D6" s="15">
        <v>20</v>
      </c>
      <c r="E6" s="16">
        <v>744</v>
      </c>
      <c r="F6" s="17">
        <v>210</v>
      </c>
      <c r="G6" s="18">
        <v>10.5</v>
      </c>
      <c r="H6" s="12"/>
      <c r="I6" s="34"/>
      <c r="J6" s="27"/>
      <c r="K6" s="91"/>
      <c r="L6" s="222"/>
      <c r="M6" s="223"/>
      <c r="N6" s="224"/>
      <c r="O6" s="225"/>
      <c r="P6" s="226"/>
      <c r="Q6" s="91"/>
    </row>
    <row r="7" spans="1:17" s="100" customFormat="1" x14ac:dyDescent="0.25">
      <c r="A7" s="335"/>
      <c r="B7" s="13" t="s">
        <v>69</v>
      </c>
      <c r="C7" s="14">
        <v>36</v>
      </c>
      <c r="D7" s="15">
        <v>20</v>
      </c>
      <c r="E7" s="16">
        <v>744</v>
      </c>
      <c r="F7" s="17">
        <v>220</v>
      </c>
      <c r="G7" s="18">
        <v>11</v>
      </c>
      <c r="H7" s="12"/>
      <c r="I7" s="34"/>
      <c r="J7" s="27"/>
      <c r="K7" s="227"/>
      <c r="L7" s="192"/>
      <c r="M7" s="192"/>
      <c r="N7" s="210"/>
      <c r="O7" s="210"/>
      <c r="P7" s="210"/>
      <c r="Q7" s="210"/>
    </row>
    <row r="8" spans="1:17" x14ac:dyDescent="0.25">
      <c r="A8" s="335"/>
      <c r="B8" s="13" t="s">
        <v>130</v>
      </c>
      <c r="C8" s="23">
        <v>30</v>
      </c>
      <c r="D8" s="220">
        <v>25</v>
      </c>
      <c r="E8" s="23">
        <v>774</v>
      </c>
      <c r="F8" s="218">
        <v>325</v>
      </c>
      <c r="G8" s="219">
        <v>13</v>
      </c>
      <c r="H8" s="19"/>
      <c r="I8" s="35"/>
      <c r="J8" s="32"/>
    </row>
    <row r="9" spans="1:17" x14ac:dyDescent="0.25">
      <c r="A9" s="232"/>
      <c r="C9" s="56"/>
      <c r="D9" s="233"/>
      <c r="E9" s="56"/>
      <c r="F9" s="235"/>
      <c r="G9" s="236"/>
      <c r="H9" s="234"/>
      <c r="I9" s="35"/>
      <c r="J9" s="32"/>
    </row>
    <row r="10" spans="1:17" x14ac:dyDescent="0.25">
      <c r="B10" s="20" t="s">
        <v>169</v>
      </c>
      <c r="D10" s="20"/>
      <c r="E10" s="3"/>
      <c r="F10" s="2"/>
      <c r="H10"/>
      <c r="I10"/>
      <c r="J10"/>
    </row>
    <row r="11" spans="1:17" ht="18" x14ac:dyDescent="0.35">
      <c r="B11" s="115" t="s">
        <v>129</v>
      </c>
      <c r="C11" s="55"/>
      <c r="D11" s="55"/>
      <c r="E11" s="55"/>
      <c r="H11"/>
      <c r="I11" s="6"/>
      <c r="J11" s="6"/>
      <c r="K11" s="6"/>
      <c r="L11" s="6"/>
      <c r="M11" s="6"/>
      <c r="N11" s="6"/>
    </row>
    <row r="12" spans="1:17" ht="18" x14ac:dyDescent="0.35">
      <c r="B12" s="21"/>
      <c r="H12"/>
      <c r="I12" s="6"/>
      <c r="J12" s="6"/>
      <c r="K12" s="6"/>
      <c r="L12" s="6"/>
      <c r="M12" s="6"/>
      <c r="N12" s="6"/>
    </row>
    <row r="13" spans="1:17" ht="16.95" customHeight="1" x14ac:dyDescent="0.35">
      <c r="B13" s="5" t="s">
        <v>70</v>
      </c>
      <c r="C13" s="6"/>
      <c r="D13" s="6"/>
      <c r="E13" s="6"/>
      <c r="F13" s="6"/>
      <c r="G13" s="6"/>
      <c r="H13" s="6"/>
      <c r="I13" s="1"/>
      <c r="J13" s="1"/>
      <c r="K13" s="1"/>
      <c r="L13" s="1"/>
      <c r="M13" s="1"/>
      <c r="N13" s="1"/>
    </row>
    <row r="14" spans="1:17" ht="23.4" customHeight="1" x14ac:dyDescent="0.25">
      <c r="B14" s="7" t="s">
        <v>61</v>
      </c>
      <c r="C14" s="8" t="s">
        <v>71</v>
      </c>
      <c r="D14" s="302" t="s">
        <v>33</v>
      </c>
      <c r="E14" s="303"/>
      <c r="F14" s="304"/>
      <c r="G14" s="9" t="s">
        <v>5</v>
      </c>
      <c r="H14" s="148"/>
      <c r="I14" s="333"/>
      <c r="J14" s="334"/>
      <c r="K14" s="334"/>
      <c r="L14" s="1"/>
      <c r="M14" s="1"/>
      <c r="N14" s="1"/>
    </row>
    <row r="15" spans="1:17" x14ac:dyDescent="0.25">
      <c r="B15" s="7"/>
      <c r="C15" s="7" t="s">
        <v>15</v>
      </c>
      <c r="D15" s="22" t="s">
        <v>6</v>
      </c>
      <c r="E15" s="22" t="s">
        <v>7</v>
      </c>
      <c r="F15" s="22" t="s">
        <v>8</v>
      </c>
      <c r="G15" s="11" t="s">
        <v>72</v>
      </c>
      <c r="H15" s="8" t="s">
        <v>18</v>
      </c>
      <c r="I15" s="12"/>
      <c r="J15" s="34"/>
      <c r="K15" s="27"/>
    </row>
    <row r="16" spans="1:17" x14ac:dyDescent="0.25">
      <c r="B16" s="13" t="s">
        <v>73</v>
      </c>
      <c r="C16" s="14">
        <v>25</v>
      </c>
      <c r="D16" s="23">
        <v>300</v>
      </c>
      <c r="E16" s="23">
        <v>0.7</v>
      </c>
      <c r="F16" s="23">
        <v>30</v>
      </c>
      <c r="G16" s="17">
        <v>925</v>
      </c>
      <c r="H16" s="239">
        <v>37</v>
      </c>
      <c r="I16" s="19"/>
      <c r="J16" s="35"/>
      <c r="K16" s="32"/>
    </row>
    <row r="17" spans="2:14" x14ac:dyDescent="0.25">
      <c r="C17" s="237"/>
      <c r="D17" s="56"/>
      <c r="E17" s="238"/>
      <c r="F17" s="238"/>
      <c r="G17" s="225"/>
      <c r="H17" s="226"/>
      <c r="I17" s="234"/>
      <c r="J17" s="35"/>
      <c r="K17" s="32"/>
    </row>
    <row r="18" spans="2:14" x14ac:dyDescent="0.25">
      <c r="B18" s="20" t="s">
        <v>74</v>
      </c>
      <c r="D18" s="20"/>
      <c r="E18" s="3"/>
      <c r="F18" s="2"/>
      <c r="H18"/>
      <c r="I18"/>
      <c r="J18"/>
    </row>
    <row r="19" spans="2:14" ht="11.4" customHeight="1" x14ac:dyDescent="0.25">
      <c r="H19"/>
      <c r="I19"/>
      <c r="J19"/>
    </row>
    <row r="20" spans="2:14" ht="20.399999999999999" customHeight="1" x14ac:dyDescent="0.3">
      <c r="B20" s="5" t="s">
        <v>75</v>
      </c>
      <c r="H20"/>
      <c r="I20" s="1"/>
      <c r="J20" s="1"/>
      <c r="K20" s="1"/>
      <c r="L20" s="1"/>
      <c r="M20" s="1"/>
      <c r="N20" s="1"/>
    </row>
    <row r="21" spans="2:14" ht="26.4" x14ac:dyDescent="0.25">
      <c r="B21" s="320" t="s">
        <v>61</v>
      </c>
      <c r="C21" s="336"/>
      <c r="D21" s="24" t="s">
        <v>5</v>
      </c>
      <c r="E21" s="333"/>
      <c r="F21" s="334"/>
      <c r="G21" s="26"/>
      <c r="I21"/>
      <c r="J21"/>
    </row>
    <row r="22" spans="2:14" x14ac:dyDescent="0.25">
      <c r="B22" s="337"/>
      <c r="C22" s="338"/>
      <c r="D22" s="9" t="s">
        <v>18</v>
      </c>
      <c r="E22" s="12"/>
      <c r="F22" s="27"/>
      <c r="G22" s="2"/>
      <c r="H22"/>
      <c r="I22"/>
      <c r="J22"/>
    </row>
    <row r="23" spans="2:14" x14ac:dyDescent="0.25">
      <c r="B23" s="28" t="s">
        <v>76</v>
      </c>
      <c r="C23" s="29"/>
      <c r="D23" s="30">
        <v>1070</v>
      </c>
      <c r="E23" s="31"/>
      <c r="F23" s="32"/>
      <c r="G23" s="2"/>
      <c r="H23"/>
      <c r="I23"/>
      <c r="J23"/>
    </row>
    <row r="24" spans="2:14" x14ac:dyDescent="0.25">
      <c r="D24" s="33"/>
      <c r="E24" s="240"/>
      <c r="F24" s="32"/>
      <c r="G24" s="2"/>
      <c r="H24"/>
      <c r="I24"/>
      <c r="J24"/>
    </row>
    <row r="25" spans="2:14" x14ac:dyDescent="0.25">
      <c r="B25" t="s">
        <v>77</v>
      </c>
      <c r="D25" s="33"/>
      <c r="H25"/>
      <c r="I25"/>
      <c r="J25"/>
    </row>
    <row r="26" spans="2:14" x14ac:dyDescent="0.25">
      <c r="B26" t="s">
        <v>183</v>
      </c>
      <c r="H26"/>
    </row>
  </sheetData>
  <sheetProtection algorithmName="SHA-512" hashValue="cL6N/Ynyr03DJu8sv02DdZcyOXvZLS7OlgH9ZjEiblTwZNQyhEKqYQJ9f+2f6OZ8c6ad2Ktm/SwnBrsX++a2KQ==" saltValue="xif1o0EmwwXcsd2yZUSwBg==" spinCount="100000" sheet="1" objects="1" scenarios="1"/>
  <mergeCells count="8">
    <mergeCell ref="H4:J4"/>
    <mergeCell ref="D14:F14"/>
    <mergeCell ref="I14:K14"/>
    <mergeCell ref="A5:A8"/>
    <mergeCell ref="E21:F21"/>
    <mergeCell ref="B21:C22"/>
    <mergeCell ref="D4:E4"/>
    <mergeCell ref="F4:G4"/>
  </mergeCells>
  <pageMargins left="0.74791666666666701" right="0.74791666666666701" top="0.98402777777777795" bottom="0.98402777777777795" header="0.51180555555555596" footer="0.51180555555555596"/>
  <pageSetup paperSize="9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4</vt:i4>
      </vt:variant>
    </vt:vector>
  </HeadingPairs>
  <TitlesOfParts>
    <vt:vector size="10" baseType="lpstr">
      <vt:lpstr>nosné zdivo</vt:lpstr>
      <vt:lpstr>nenosné zdivo</vt:lpstr>
      <vt:lpstr>překlady</vt:lpstr>
      <vt:lpstr>stropní systém</vt:lpstr>
      <vt:lpstr>U-profily</vt:lpstr>
      <vt:lpstr>lepidlo+nářadí</vt:lpstr>
      <vt:lpstr>'lepidlo+nářadí'!Oblast_tisku</vt:lpstr>
      <vt:lpstr>překlady!Oblast_tisku</vt:lpstr>
      <vt:lpstr>'stropní systém'!Oblast_tisku</vt:lpstr>
      <vt:lpstr>'U-profily'!Oblast_tisku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Andrea Kolmanová</cp:lastModifiedBy>
  <cp:lastPrinted>2023-09-04T12:08:12Z</cp:lastPrinted>
  <dcterms:created xsi:type="dcterms:W3CDTF">1997-01-24T11:07:00Z</dcterms:created>
  <dcterms:modified xsi:type="dcterms:W3CDTF">2024-02-21T12:50:01Z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D7DA6F9B7F9E4D348688963C39228482</vt:lpwstr>
  </property>
</Properties>
</file>