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kolmanova\Documents\2025\Ceník 2025\"/>
    </mc:Choice>
  </mc:AlternateContent>
  <xr:revisionPtr revIDLastSave="0" documentId="8_{9C9C515A-4F89-4608-8429-3F92DEA48DEA}" xr6:coauthVersionLast="47" xr6:coauthVersionMax="47" xr10:uidLastSave="{00000000-0000-0000-0000-000000000000}"/>
  <workbookProtection workbookAlgorithmName="SHA-512" workbookHashValue="+evMgHGuGahWgcb6SLWfqyd3bgYfesgJnKL5Z+8jHK5xJgr0K1bXsudHvjr4nSVv6sM2WVpIKwfWpfgyNHq4dQ==" workbookSaltValue="irP3dvF8Idu9nhKfDo8Oew==" workbookSpinCount="100000" lockStructure="1"/>
  <bookViews>
    <workbookView xWindow="-120" yWindow="-120" windowWidth="29040" windowHeight="15840" xr2:uid="{00000000-000D-0000-FFFF-FFFF00000000}"/>
  </bookViews>
  <sheets>
    <sheet name="nosné zdivo" sheetId="1" r:id="rId1"/>
    <sheet name="nenosné zdivo" sheetId="7" r:id="rId2"/>
    <sheet name="překlady" sheetId="2" r:id="rId3"/>
    <sheet name="stropní systém" sheetId="3" r:id="rId4"/>
    <sheet name="U-profily" sheetId="4" r:id="rId5"/>
    <sheet name="lepidlo+nářadí" sheetId="5" r:id="rId6"/>
  </sheets>
  <definedNames>
    <definedName name="_xlnm.Print_Area" localSheetId="5">'lepidlo+nářadí'!$B$4:$H$19</definedName>
    <definedName name="_xlnm.Print_Area" localSheetId="2">překlady!$C$4:$N$54</definedName>
    <definedName name="_xlnm.Print_Area" localSheetId="3">'stropní systém'!$B$2:$I$64</definedName>
    <definedName name="_xlnm.Print_Area" localSheetId="4">'U-profily'!$B$2:$L$20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G19" i="1"/>
  <c r="G24" i="7"/>
  <c r="G21" i="7"/>
  <c r="G47" i="1" l="1"/>
  <c r="G46" i="1"/>
  <c r="G38" i="1"/>
  <c r="G37" i="1"/>
  <c r="G30" i="1"/>
  <c r="G29" i="1"/>
</calcChain>
</file>

<file path=xl/sharedStrings.xml><?xml version="1.0" encoding="utf-8"?>
<sst xmlns="http://schemas.openxmlformats.org/spreadsheetml/2006/main" count="387" uniqueCount="198">
  <si>
    <t>Tepelný odpor</t>
  </si>
  <si>
    <t>Spotřeba</t>
  </si>
  <si>
    <t>Expediční hmotnost</t>
  </si>
  <si>
    <t>Hmotnost</t>
  </si>
  <si>
    <t>Obsah palety</t>
  </si>
  <si>
    <t>Cena (bez DPH)</t>
  </si>
  <si>
    <t>délka</t>
  </si>
  <si>
    <t>výška</t>
  </si>
  <si>
    <t>šířka</t>
  </si>
  <si>
    <r>
      <rPr>
        <b/>
        <sz val="10"/>
        <color theme="0"/>
        <rFont val="Arial"/>
        <family val="2"/>
        <charset val="238"/>
      </rPr>
      <t>R</t>
    </r>
    <r>
      <rPr>
        <b/>
        <vertAlign val="subscript"/>
        <sz val="8"/>
        <color theme="0"/>
        <rFont val="Arial"/>
        <family val="2"/>
        <charset val="238"/>
      </rPr>
      <t xml:space="preserve">10 DRY  </t>
    </r>
    <r>
      <rPr>
        <b/>
        <sz val="10"/>
        <color theme="0"/>
        <rFont val="Arial"/>
        <family val="2"/>
        <charset val="238"/>
      </rPr>
      <t>(m2K/W)</t>
    </r>
  </si>
  <si>
    <r>
      <rPr>
        <b/>
        <sz val="10"/>
        <color theme="0"/>
        <rFont val="Arial CE"/>
        <charset val="238"/>
      </rPr>
      <t>ks / m</t>
    </r>
    <r>
      <rPr>
        <b/>
        <vertAlign val="superscript"/>
        <sz val="10"/>
        <color indexed="9"/>
        <rFont val="Arial CE"/>
        <charset val="238"/>
      </rPr>
      <t>3</t>
    </r>
  </si>
  <si>
    <r>
      <rPr>
        <b/>
        <sz val="10"/>
        <color theme="0"/>
        <rFont val="Arial CE"/>
        <charset val="238"/>
      </rPr>
      <t>ks / m</t>
    </r>
    <r>
      <rPr>
        <b/>
        <vertAlign val="superscript"/>
        <sz val="10"/>
        <color indexed="9"/>
        <rFont val="Arial CE"/>
        <charset val="238"/>
      </rPr>
      <t>2</t>
    </r>
  </si>
  <si>
    <t>ø kg / pal</t>
  </si>
  <si>
    <t>kg / ks</t>
  </si>
  <si>
    <r>
      <rPr>
        <b/>
        <sz val="10"/>
        <color theme="0"/>
        <rFont val="Arial CE"/>
        <charset val="238"/>
      </rPr>
      <t>m</t>
    </r>
    <r>
      <rPr>
        <b/>
        <vertAlign val="superscript"/>
        <sz val="10"/>
        <color indexed="9"/>
        <rFont val="Arial CE"/>
        <charset val="238"/>
      </rPr>
      <t>3</t>
    </r>
  </si>
  <si>
    <t>ks</t>
  </si>
  <si>
    <r>
      <rPr>
        <b/>
        <sz val="10"/>
        <color theme="0"/>
        <rFont val="Arial CE"/>
        <charset val="238"/>
      </rPr>
      <t>Kč / m</t>
    </r>
    <r>
      <rPr>
        <b/>
        <vertAlign val="superscript"/>
        <sz val="10"/>
        <color indexed="9"/>
        <rFont val="Arial CE"/>
        <charset val="238"/>
      </rPr>
      <t>3</t>
    </r>
  </si>
  <si>
    <r>
      <rPr>
        <b/>
        <sz val="10"/>
        <color theme="0"/>
        <rFont val="Arial CE"/>
        <charset val="238"/>
      </rPr>
      <t>Kč / m</t>
    </r>
    <r>
      <rPr>
        <b/>
        <vertAlign val="superscript"/>
        <sz val="10"/>
        <color indexed="9"/>
        <rFont val="Arial CE"/>
        <charset val="238"/>
      </rPr>
      <t>2</t>
    </r>
  </si>
  <si>
    <t>Kč / ks</t>
  </si>
  <si>
    <t>Ucelená dodávka pouze sortimentu P2-440 = 24 palet / 22 palet auto s hydraulickou rukou.</t>
  </si>
  <si>
    <r>
      <rPr>
        <b/>
        <sz val="12"/>
        <color theme="1"/>
        <rFont val="Arial CE"/>
        <charset val="238"/>
      </rPr>
      <t xml:space="preserve">TVÁRNICE PORFIX P4-600 </t>
    </r>
    <r>
      <rPr>
        <sz val="12"/>
        <color theme="1"/>
        <rFont val="Arial CE"/>
        <charset val="238"/>
      </rPr>
      <t>- hladké *(HL), s perem, drážkou a kapsou (PDK)</t>
    </r>
  </si>
  <si>
    <t>ks / m3</t>
  </si>
  <si>
    <t>ks / m2</t>
  </si>
  <si>
    <t>m3</t>
  </si>
  <si>
    <t>Kč / m3</t>
  </si>
  <si>
    <t>Kč / m2</t>
  </si>
  <si>
    <t>Ucelená dodávka pouze sortimentu P4-600 = 18 palet / 18 palet  auto s hydraulickou rukou.</t>
  </si>
  <si>
    <r>
      <rPr>
        <b/>
        <sz val="12"/>
        <rFont val="Arial CE"/>
        <charset val="238"/>
      </rPr>
      <t xml:space="preserve">TVÁRNICE PORFIX P6-650 </t>
    </r>
    <r>
      <rPr>
        <sz val="12"/>
        <rFont val="Arial CE"/>
        <charset val="238"/>
      </rPr>
      <t xml:space="preserve"> - hladké *(HL), s perem, drážkou a kapsou (PDK)</t>
    </r>
  </si>
  <si>
    <t>Ucelená dodávka pouze sortimentu P6-650 = 16 palet / 16 palet auto  s hydraulickou rukou.</t>
  </si>
  <si>
    <t>PŘÍČKOVKY PORFIX hladké P2-500, P4-600, P6-650</t>
  </si>
  <si>
    <t>Příčkovky PORFIX P2-500</t>
  </si>
  <si>
    <t>Rozměr [mm]</t>
  </si>
  <si>
    <t>Příčkovky PORFIX P4-600</t>
  </si>
  <si>
    <t>Příčkovky PORFIX P6-650</t>
  </si>
  <si>
    <t>Ucelená dodávka pouze sortimentu příčkovek P2-500 = 22 palet / 22 palet auto  s hydraulickou rukou.</t>
  </si>
  <si>
    <t>Ucelená dodávka pouze sortimentu příčkovek P4-600 = 18 palet / 18 palet auto s hydraulickou rukou.</t>
  </si>
  <si>
    <t>Ucelená dodávka pouze sortimentu příčkovek P6-650 = 16 palet / 16 palet auto s hydraulickou rukou.</t>
  </si>
  <si>
    <t>NP - NOSNÉ PŘEKLADY PORFIX</t>
  </si>
  <si>
    <t xml:space="preserve">Uložení </t>
  </si>
  <si>
    <t>Maximální světlost otvoru</t>
  </si>
  <si>
    <t>mm</t>
  </si>
  <si>
    <t>kN/m</t>
  </si>
  <si>
    <t>NENOSNÉ PŘEKLADY PORFIX</t>
  </si>
  <si>
    <t>Uložení</t>
  </si>
  <si>
    <t xml:space="preserve">STROPNÍ VLOŽKA PORFIX </t>
  </si>
  <si>
    <t>Orientační spotřeba</t>
  </si>
  <si>
    <t xml:space="preserve"> Hmotnost</t>
  </si>
  <si>
    <r>
      <rPr>
        <b/>
        <sz val="10"/>
        <color theme="0"/>
        <rFont val="Arial CE"/>
        <charset val="238"/>
      </rPr>
      <t>ks / m</t>
    </r>
    <r>
      <rPr>
        <b/>
        <vertAlign val="superscript"/>
        <sz val="10"/>
        <color indexed="9"/>
        <rFont val="Arial CE"/>
        <charset val="238"/>
      </rPr>
      <t>2</t>
    </r>
    <r>
      <rPr>
        <b/>
        <sz val="10"/>
        <color indexed="9"/>
        <rFont val="Arial CE"/>
        <charset val="238"/>
      </rPr>
      <t xml:space="preserve"> stropu</t>
    </r>
  </si>
  <si>
    <t>STROPNÍ NOSNÍKY PORFIX</t>
  </si>
  <si>
    <r>
      <rPr>
        <sz val="10"/>
        <rFont val="Arial CE"/>
        <charset val="238"/>
      </rPr>
      <t>typ "A" - obytné prostory do 2,0 kN / m</t>
    </r>
    <r>
      <rPr>
        <vertAlign val="superscript"/>
        <sz val="10"/>
        <rFont val="Arial CE"/>
        <charset val="238"/>
      </rPr>
      <t>2</t>
    </r>
  </si>
  <si>
    <t>Délka</t>
  </si>
  <si>
    <t>Min.uložení- přímo na zdivo/ bez ztužujícího věnce</t>
  </si>
  <si>
    <t>Max. světlost otvoru</t>
  </si>
  <si>
    <t>U-PROFILY PORFIX</t>
  </si>
  <si>
    <t>kg / pal</t>
  </si>
  <si>
    <t>bm</t>
  </si>
  <si>
    <t>MALTOVINY PORFIX</t>
  </si>
  <si>
    <t>Název</t>
  </si>
  <si>
    <t>Počet pytlů na paletě</t>
  </si>
  <si>
    <t xml:space="preserve">Hmotnost </t>
  </si>
  <si>
    <t>Cena ( bez DPH)</t>
  </si>
  <si>
    <t>kg / pytel</t>
  </si>
  <si>
    <t>kg / paleta</t>
  </si>
  <si>
    <t>Kč / pytel</t>
  </si>
  <si>
    <t>Kč / kg</t>
  </si>
  <si>
    <t xml:space="preserve">Lepidlo </t>
  </si>
  <si>
    <t>ZDÍCÍ NEREZOVÁ SPOJKA PORFIX</t>
  </si>
  <si>
    <t>Počet ks v balení</t>
  </si>
  <si>
    <t>Kč / bal</t>
  </si>
  <si>
    <t>Zdící nerezová spojka</t>
  </si>
  <si>
    <t>POZNÁMKA: Fakturační jednotka je ks. Prodej pouze po uceleném balení (25 kusů).</t>
  </si>
  <si>
    <t>SADA NÁŘADÍ</t>
  </si>
  <si>
    <t xml:space="preserve">Sada nářadí </t>
  </si>
  <si>
    <t>Zednická lžíce - 150 mm, gumová palice, zednická lžíce, drážkovač, škrabák na pórobeton, provázek 30 m, vědro 12 l</t>
  </si>
  <si>
    <t>d x v x š [mm]</t>
  </si>
  <si>
    <r>
      <t>R</t>
    </r>
    <r>
      <rPr>
        <b/>
        <vertAlign val="subscript"/>
        <sz val="10"/>
        <color indexed="9"/>
        <rFont val="Arial"/>
        <family val="2"/>
        <charset val="238"/>
      </rPr>
      <t>w</t>
    </r>
    <r>
      <rPr>
        <b/>
        <sz val="10"/>
        <color indexed="9"/>
        <rFont val="Arial"/>
        <family val="2"/>
        <charset val="238"/>
      </rPr>
      <t xml:space="preserve"> (dB)</t>
    </r>
  </si>
  <si>
    <r>
      <t>ks / m</t>
    </r>
    <r>
      <rPr>
        <b/>
        <vertAlign val="superscript"/>
        <sz val="10"/>
        <color indexed="9"/>
        <rFont val="Arial CE"/>
        <charset val="238"/>
      </rPr>
      <t>3</t>
    </r>
  </si>
  <si>
    <r>
      <t>ks / m</t>
    </r>
    <r>
      <rPr>
        <b/>
        <vertAlign val="superscript"/>
        <sz val="10"/>
        <color indexed="9"/>
        <rFont val="Arial CE"/>
        <charset val="238"/>
      </rPr>
      <t>2</t>
    </r>
  </si>
  <si>
    <r>
      <t>m</t>
    </r>
    <r>
      <rPr>
        <b/>
        <vertAlign val="superscript"/>
        <sz val="10"/>
        <color indexed="9"/>
        <rFont val="Arial CE"/>
        <charset val="238"/>
      </rPr>
      <t>3</t>
    </r>
  </si>
  <si>
    <t xml:space="preserve">Rozměr </t>
  </si>
  <si>
    <r>
      <t>TVÁRNICE PORFIX P2-440</t>
    </r>
    <r>
      <rPr>
        <sz val="12"/>
        <rFont val="Arial CE"/>
        <charset val="238"/>
      </rPr>
      <t xml:space="preserve"> - hladké (HL), s perem, drážkou a kapsou (PDK)</t>
    </r>
  </si>
  <si>
    <t>Vzduchová neprůzvučnost</t>
  </si>
  <si>
    <r>
      <rPr>
        <b/>
        <sz val="12"/>
        <rFont val="Arial CE"/>
        <charset val="238"/>
      </rPr>
      <t xml:space="preserve">TVÁRNICE PORFIX PREMIUM P2-400 </t>
    </r>
    <r>
      <rPr>
        <sz val="12"/>
        <rFont val="Arial CE"/>
        <charset val="238"/>
      </rPr>
      <t>hladké</t>
    </r>
    <r>
      <rPr>
        <sz val="12"/>
        <color theme="1"/>
        <rFont val="Arial CE"/>
        <charset val="238"/>
      </rPr>
      <t>*</t>
    </r>
    <r>
      <rPr>
        <sz val="12"/>
        <rFont val="Arial CE"/>
        <charset val="238"/>
      </rPr>
      <t>(HL)</t>
    </r>
    <r>
      <rPr>
        <b/>
        <sz val="12"/>
        <rFont val="Arial CE"/>
        <charset val="238"/>
      </rPr>
      <t>,</t>
    </r>
    <r>
      <rPr>
        <sz val="12"/>
        <rFont val="Arial CE"/>
        <charset val="238"/>
      </rPr>
      <t xml:space="preserve"> s perem, drážkou a kapsou (PDK)</t>
    </r>
  </si>
  <si>
    <t>Výborné tepelně-izolační vlastnosti</t>
  </si>
  <si>
    <t>lambda:</t>
  </si>
  <si>
    <t>λ10 DRY  = 0,098 W/mK</t>
  </si>
  <si>
    <r>
      <t xml:space="preserve">POZNÁMKA: </t>
    </r>
    <r>
      <rPr>
        <sz val="10"/>
        <rFont val="Arial CE"/>
        <charset val="238"/>
      </rPr>
      <t>U všech pórobetoných produktů je fakturační jednotka ks. Tvárnice PORFIX jsou balené do modré fólie a ukládají se na palety s označením POR o rozměru 1000 x 1000 mm.</t>
    </r>
  </si>
  <si>
    <r>
      <t>Kč / m</t>
    </r>
    <r>
      <rPr>
        <b/>
        <vertAlign val="superscript"/>
        <sz val="10"/>
        <color indexed="9"/>
        <rFont val="Arial CE"/>
        <charset val="238"/>
      </rPr>
      <t>3</t>
    </r>
  </si>
  <si>
    <r>
      <t>Kč / m</t>
    </r>
    <r>
      <rPr>
        <b/>
        <vertAlign val="superscript"/>
        <sz val="10"/>
        <color indexed="9"/>
        <rFont val="Arial CE"/>
        <charset val="238"/>
      </rPr>
      <t>2</t>
    </r>
  </si>
  <si>
    <t>Rw (dB)</t>
  </si>
  <si>
    <t xml:space="preserve">500 x 250 x 50 </t>
  </si>
  <si>
    <t xml:space="preserve">500 x 250 x 75 </t>
  </si>
  <si>
    <t>500 x 250 x 150</t>
  </si>
  <si>
    <t>Příčkovky 50, P2-500</t>
  </si>
  <si>
    <t>Příčkovky 75, P2-500</t>
  </si>
  <si>
    <t>Příčkovky 100, P2-500</t>
  </si>
  <si>
    <t>Příčkovky 125, P2-500</t>
  </si>
  <si>
    <t>Příčkovky 150, P2-500</t>
  </si>
  <si>
    <t>Příčkovky 200, P2-500</t>
  </si>
  <si>
    <t>Příčkovky 200, P4-600</t>
  </si>
  <si>
    <t>Příčkovky 200, P6-650</t>
  </si>
  <si>
    <t>500 x 250 x 300</t>
  </si>
  <si>
    <t>500 x 250 x 375</t>
  </si>
  <si>
    <t>500 x 250 x 500</t>
  </si>
  <si>
    <t>500 x 250 x 375**</t>
  </si>
  <si>
    <t>500 x 250 x 250</t>
  </si>
  <si>
    <t>Tvárnice 300, P2-400</t>
  </si>
  <si>
    <t>Tvárnice 375, P2-400</t>
  </si>
  <si>
    <t>Tvárnice 500, P2-400</t>
  </si>
  <si>
    <t>Tvárnice 250, P2-440</t>
  </si>
  <si>
    <t>Tvárnice 300, P2-440</t>
  </si>
  <si>
    <t>Tvárnice 375, P2-440</t>
  </si>
  <si>
    <t>Tvárnice 250, P4-600</t>
  </si>
  <si>
    <t>Tvárnice 300, P4-600</t>
  </si>
  <si>
    <t>Tvárnice 375, P4-600</t>
  </si>
  <si>
    <t>Tvárnice 250, P6-650</t>
  </si>
  <si>
    <t>Tvárnice 300, P6-650</t>
  </si>
  <si>
    <t>Tvárnice 375, P6-650</t>
  </si>
  <si>
    <t>PORFIX CZ a.s.</t>
  </si>
  <si>
    <t xml:space="preserve">Nově: Prodej a objednání je možné po neucelených paletách. </t>
  </si>
  <si>
    <t>Lepidlo PORFIX AKU</t>
  </si>
  <si>
    <t>V - vencový, P - prekladový</t>
  </si>
  <si>
    <t>kg/ks - sada</t>
  </si>
  <si>
    <t>kg/m´</t>
  </si>
  <si>
    <t>6000 x 132 x 90</t>
  </si>
  <si>
    <t>AK V 300</t>
  </si>
  <si>
    <t>6000 x 132 x 140</t>
  </si>
  <si>
    <t>AK P 250</t>
  </si>
  <si>
    <t>AK P 300</t>
  </si>
  <si>
    <t>500x250x200</t>
  </si>
  <si>
    <t>500x250x250</t>
  </si>
  <si>
    <t>500x250x300</t>
  </si>
  <si>
    <t>500x250x375</t>
  </si>
  <si>
    <t>U - profil 200</t>
  </si>
  <si>
    <t>U - profil 250</t>
  </si>
  <si>
    <t>U - profil 300</t>
  </si>
  <si>
    <t>U - profil 375</t>
  </si>
  <si>
    <t>Kč/sada</t>
  </si>
  <si>
    <t>Zakládací malta</t>
  </si>
  <si>
    <t>248 x 249 x 175</t>
  </si>
  <si>
    <t>248 x 249 x 199</t>
  </si>
  <si>
    <t>248 x 249 x 248</t>
  </si>
  <si>
    <t xml:space="preserve">Fakturační jednotka je kus. Výrobky PORFIX AKU jsou balené do bílé fólie a ukládají se na palety s označením POR o rozměru 1000 x 1000 mm. </t>
  </si>
  <si>
    <t>*Tvárnice v provedení hladká jsou pouze na objednávku a lze je vyrobit jen v šířce 300 a 375mm, dodací doba do 21 dní.</t>
  </si>
  <si>
    <t>*Tvárnice v provedení hladká jsou pouze na objednávku, dodací doba do 21 dní.</t>
  </si>
  <si>
    <t>** Rozměr tl. 375mm není skladem, pouze na objednávku, dodací doba do 21 dní.</t>
  </si>
  <si>
    <t>248 x 249 x 125</t>
  </si>
  <si>
    <t>PORFIX AKU 175 PD,   P20/1,8</t>
  </si>
  <si>
    <t>PORFIX AKU 199 PDK, P20/1,8</t>
  </si>
  <si>
    <t>PORFIX AKU 248 PDK, P20/1,8</t>
  </si>
  <si>
    <t xml:space="preserve">PORFIX AKU 125 PD, P20/1,8 </t>
  </si>
  <si>
    <t xml:space="preserve">PORFIX AKU 150 PD, P20/1,8 </t>
  </si>
  <si>
    <r>
      <rPr>
        <b/>
        <sz val="10"/>
        <rFont val="Arial CE"/>
        <charset val="238"/>
      </rPr>
      <t>POZNÁMKA:</t>
    </r>
    <r>
      <rPr>
        <sz val="10"/>
        <rFont val="Arial CE"/>
        <charset val="238"/>
      </rPr>
      <t xml:space="preserve"> Fakturační jednotka je kus. V ceně je zahrnuta výdřeva pod překlady a páskování překladů.</t>
    </r>
  </si>
  <si>
    <r>
      <rPr>
        <b/>
        <sz val="10"/>
        <rFont val="Arial CE"/>
        <charset val="238"/>
      </rPr>
      <t xml:space="preserve">POZNÁMKA: </t>
    </r>
    <r>
      <rPr>
        <sz val="10"/>
        <rFont val="Arial CE"/>
        <charset val="238"/>
      </rPr>
      <t>Fakturační jednotka je kus. V ceně je zahrnuta výdřeva pod překlady a páskování překladů.</t>
    </r>
  </si>
  <si>
    <r>
      <t xml:space="preserve">Platnost cen armovacích košů je potřeba ověřit na </t>
    </r>
    <r>
      <rPr>
        <b/>
        <u/>
        <sz val="10"/>
        <color indexed="30"/>
        <rFont val="Arial CE"/>
        <charset val="238"/>
      </rPr>
      <t>www.porfix.cz</t>
    </r>
    <r>
      <rPr>
        <b/>
        <sz val="10"/>
        <color indexed="8"/>
        <rFont val="Arial CE"/>
        <charset val="238"/>
      </rPr>
      <t xml:space="preserve"> v online ceníku, ve kterém jsou ceny aktualizované podle vývoje vstupních cen železa.</t>
    </r>
  </si>
  <si>
    <t xml:space="preserve"> Ucelená dodávka pouze sortimentu P2-400 = 26 palet / 22 palet  auto s hydraulickou rukou.</t>
  </si>
  <si>
    <t>Pórobeton</t>
  </si>
  <si>
    <t>Vápenopísek</t>
  </si>
  <si>
    <t>fed1 návrhová hodnota svislého rovnoměrného zatížení bez hmotnosti překladu při uložení 200 mm</t>
  </si>
  <si>
    <t>Platnost cen nosných překladů je třeba ověřit na www.porfix.cz, kde se ceny aktualizují dle vývoje vstupních cen železa.</t>
  </si>
  <si>
    <t>Překlad š. 75 mm je jen na objednávku, dodací doba 14 dní.</t>
  </si>
  <si>
    <r>
      <rPr>
        <b/>
        <sz val="10"/>
        <rFont val="Arial CE"/>
        <charset val="238"/>
      </rPr>
      <t>POZNÁMKA:</t>
    </r>
    <r>
      <rPr>
        <sz val="10"/>
        <rFont val="Arial CE"/>
        <charset val="238"/>
      </rPr>
      <t xml:space="preserve"> Fakturační jednotka je ks</t>
    </r>
  </si>
  <si>
    <t>Výřez frézované U</t>
  </si>
  <si>
    <t>Výřez lepené U</t>
  </si>
  <si>
    <t>175 x 100</t>
  </si>
  <si>
    <t>175 x 140</t>
  </si>
  <si>
    <t>175 x 190</t>
  </si>
  <si>
    <t>175 x 215</t>
  </si>
  <si>
    <t>175 x 150</t>
  </si>
  <si>
    <t>175 x 200</t>
  </si>
  <si>
    <t>175 x 225</t>
  </si>
  <si>
    <t>AK V 250</t>
  </si>
  <si>
    <t>λ10 DRY  = 0,085 W/mK</t>
  </si>
  <si>
    <t>pevnost 20 Mpa</t>
  </si>
  <si>
    <t>pevnost 4 Mpa</t>
  </si>
  <si>
    <t>pevnost 6 Mpa</t>
  </si>
  <si>
    <t>pevnost  2 / 4 / 6 Mpa</t>
  </si>
  <si>
    <r>
      <rPr>
        <b/>
        <sz val="9"/>
        <rFont val="Arial CE"/>
        <charset val="238"/>
      </rPr>
      <t>POZNÁMKA</t>
    </r>
    <r>
      <rPr>
        <sz val="9"/>
        <rFont val="Arial CE"/>
        <charset val="238"/>
      </rPr>
      <t>: Fakturační jednotka je kus. Stropní konstrukce podléhá statickému posouzení. 
Společnost PORFIX CZ a.s. nepřebírá odpovědnost za  možné škody  vzniklé neodbornou manipulací. Platnost cen nosných překladů je třeba ověřit na www.porfix.cz, kde se ceny aktualizují dle vývoje vstupních cen železa.</t>
    </r>
  </si>
  <si>
    <t>Ucelená dodávka sortimentu P20-1,8 = 18 palet / 18 palet auto s hydraulickou rukou.</t>
  </si>
  <si>
    <t>Ucelená dodávka sortimentu  P20/1,8 =  18-19 palet / 18-19 palet auto s hydraulickou rukou</t>
  </si>
  <si>
    <r>
      <rPr>
        <b/>
        <sz val="10"/>
        <rFont val="Arial CE"/>
        <charset val="238"/>
      </rPr>
      <t>POZNÁMKA</t>
    </r>
    <r>
      <rPr>
        <sz val="10"/>
        <rFont val="Arial CE"/>
        <charset val="238"/>
      </rPr>
      <t>: Fakturační jednotka je kus. Produkty jsou baleny do modré fólie a ukládají se na palety s označením POR o rozměru 1 000 x 1 000 mm.</t>
    </r>
  </si>
  <si>
    <r>
      <rPr>
        <b/>
        <sz val="10"/>
        <rFont val="Arial CE"/>
        <charset val="238"/>
      </rPr>
      <t>POZNÁMKA:</t>
    </r>
    <r>
      <rPr>
        <sz val="10"/>
        <rFont val="Arial CE"/>
        <charset val="238"/>
      </rPr>
      <t xml:space="preserve"> Fakturační jednotka je kg.</t>
    </r>
  </si>
  <si>
    <t xml:space="preserve">                ceník platný od 15.3.2025</t>
  </si>
  <si>
    <t xml:space="preserve">     ceník platný od 15.3.2025</t>
  </si>
  <si>
    <t xml:space="preserve">                    ceník platný od 15.3.2025</t>
  </si>
  <si>
    <t xml:space="preserve">            ceník platný od 15.3.2025</t>
  </si>
  <si>
    <t xml:space="preserve">           PORFIX CZ a.s.</t>
  </si>
  <si>
    <t xml:space="preserve">             ceník platný od 15.3.2025</t>
  </si>
  <si>
    <t xml:space="preserve">                            PORFIX CZ a.s.</t>
  </si>
  <si>
    <r>
      <t xml:space="preserve">VÁPENOPÍSKOVÉ PRODUKTY PORFIX AKU P20/1,8 </t>
    </r>
    <r>
      <rPr>
        <sz val="12"/>
        <rFont val="Arial CE"/>
        <charset val="238"/>
      </rPr>
      <t xml:space="preserve">- s perodrážkou (PD) a perodrážkou a kapsou (PDK) </t>
    </r>
  </si>
  <si>
    <r>
      <t xml:space="preserve">VÁPENOPÍSKOVÉ PRODUKTY PORFIX AKU AKU  P20/1,8 </t>
    </r>
    <r>
      <rPr>
        <sz val="12"/>
        <rFont val="Arial CE"/>
        <charset val="238"/>
      </rPr>
      <t xml:space="preserve">- s perodrážkou (PD) </t>
    </r>
  </si>
  <si>
    <t>ARMOVACÍ KOŠE PORFIX</t>
  </si>
  <si>
    <t>248 x 249 x 150</t>
  </si>
  <si>
    <t>500 x 250 x 200</t>
  </si>
  <si>
    <t>500 x 250 x 125</t>
  </si>
  <si>
    <t>500 x 250 x 100</t>
  </si>
  <si>
    <r>
      <rPr>
        <b/>
        <sz val="10"/>
        <rFont val="Arial CE"/>
        <charset val="238"/>
      </rPr>
      <t>POZNÁMKA:</t>
    </r>
    <r>
      <rPr>
        <sz val="10"/>
        <rFont val="Arial CE"/>
        <charset val="238"/>
      </rPr>
      <t xml:space="preserve"> U-profil lze za učitých podmínek použít jako nosný překlad. Více informací naleznete v TECHNICKÝCH LISTECH. Fakturační jednotka je kus. Produkty jsou baleny do modré fólie a ukládají se na palety s označením POR o rozměru 1 000 x 920 mm, 1 000 x 1 020 mm, 1 000 x 1 145 mm.                               </t>
    </r>
    <r>
      <rPr>
        <b/>
        <sz val="10"/>
        <rFont val="Arial CE"/>
        <charset val="238"/>
      </rPr>
      <t xml:space="preserve">Nově: Prodej a objednání je možné po neucelených paletách. </t>
    </r>
  </si>
  <si>
    <t>Nově: Prodej a objednání je možné po neucelených paletách.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</si>
</sst>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_-* #,##0.00\ _K_č_-;\-* #,##0.00\ _K_č_-;_-* &quot;-&quot;??\ _K_č_-;_-@_-"/>
    <numFmt numFmtId="166" formatCode="#,##0.00\ _K_č"/>
    <numFmt numFmtId="167" formatCode="0.0"/>
    <numFmt numFmtId="168" formatCode="_-* #,##0\ _K_č_-;\-* #,##0\ _K_č_-;_-* &quot;-&quot;??\ _K_č_-;_-@_-"/>
    <numFmt numFmtId="169" formatCode="0.0%"/>
    <numFmt numFmtId="170" formatCode="#,##0.000"/>
    <numFmt numFmtId="171" formatCode="#,##0.0"/>
    <numFmt numFmtId="172" formatCode="#,##0\ &quot;Kč&quot;"/>
    <numFmt numFmtId="173" formatCode="#,##0.00\ &quot;Kč&quot;"/>
  </numFmts>
  <fonts count="42" x14ac:knownFonts="1">
    <font>
      <sz val="10"/>
      <name val="Arial CE"/>
      <charset val="238"/>
    </font>
    <font>
      <b/>
      <sz val="10"/>
      <name val="Arial CE"/>
      <charset val="238"/>
    </font>
    <font>
      <b/>
      <sz val="12"/>
      <name val="Arial CE"/>
      <charset val="238"/>
    </font>
    <font>
      <b/>
      <sz val="14"/>
      <color theme="1"/>
      <name val="Calibri"/>
      <family val="2"/>
      <charset val="238"/>
      <scheme val="minor"/>
    </font>
    <font>
      <b/>
      <sz val="10"/>
      <color theme="0"/>
      <name val="Arial CE"/>
      <charset val="238"/>
    </font>
    <font>
      <sz val="10"/>
      <color theme="0"/>
      <name val="Arial CE"/>
      <charset val="238"/>
    </font>
    <font>
      <b/>
      <sz val="10"/>
      <color theme="0"/>
      <name val="Arial"/>
      <family val="2"/>
      <charset val="238"/>
    </font>
    <font>
      <sz val="10"/>
      <color theme="1"/>
      <name val="Arial CE"/>
      <charset val="238"/>
    </font>
    <font>
      <b/>
      <sz val="10"/>
      <color rgb="FFFF0000"/>
      <name val="Arial CE"/>
      <charset val="238"/>
    </font>
    <font>
      <sz val="8"/>
      <name val="Arial CE"/>
      <charset val="238"/>
    </font>
    <font>
      <b/>
      <sz val="12"/>
      <color theme="1"/>
      <name val="Arial"/>
      <family val="2"/>
      <charset val="238"/>
    </font>
    <font>
      <b/>
      <sz val="11"/>
      <color theme="1"/>
      <name val="Calibri"/>
      <family val="2"/>
      <charset val="238"/>
      <scheme val="minor"/>
    </font>
    <font>
      <b/>
      <sz val="8"/>
      <name val="Arial CE"/>
      <charset val="238"/>
    </font>
    <font>
      <sz val="10"/>
      <name val="Arial"/>
      <family val="2"/>
      <charset val="238"/>
    </font>
    <font>
      <b/>
      <sz val="10"/>
      <color rgb="FFFF0000"/>
      <name val="Arial"/>
      <family val="2"/>
      <charset val="238"/>
    </font>
    <font>
      <b/>
      <sz val="11"/>
      <name val="Arial CE"/>
      <charset val="238"/>
    </font>
    <font>
      <b/>
      <sz val="9"/>
      <color theme="0"/>
      <name val="Arial CE"/>
      <charset val="238"/>
    </font>
    <font>
      <b/>
      <sz val="18"/>
      <name val="Arial CE"/>
      <charset val="238"/>
    </font>
    <font>
      <sz val="11"/>
      <name val="Arial CE"/>
      <charset val="238"/>
    </font>
    <font>
      <b/>
      <sz val="12"/>
      <color theme="1"/>
      <name val="Calibri"/>
      <family val="2"/>
      <charset val="238"/>
      <scheme val="minor"/>
    </font>
    <font>
      <sz val="12"/>
      <name val="Arial CE"/>
      <charset val="238"/>
    </font>
    <font>
      <sz val="10"/>
      <color rgb="FFFF0000"/>
      <name val="Arial CE"/>
      <charset val="238"/>
    </font>
    <font>
      <b/>
      <sz val="12"/>
      <color theme="1"/>
      <name val="Arial CE"/>
      <charset val="238"/>
    </font>
    <font>
      <b/>
      <sz val="12"/>
      <color rgb="FFFF0000"/>
      <name val="Arial CE"/>
      <charset val="238"/>
    </font>
    <font>
      <sz val="9"/>
      <name val="Arial CE"/>
      <charset val="238"/>
    </font>
    <font>
      <b/>
      <sz val="12"/>
      <color theme="0"/>
      <name val="Calibri"/>
      <family val="2"/>
      <charset val="238"/>
      <scheme val="minor"/>
    </font>
    <font>
      <sz val="11"/>
      <color rgb="FFFF0000"/>
      <name val="Calibri"/>
      <family val="2"/>
      <charset val="238"/>
      <scheme val="minor"/>
    </font>
    <font>
      <b/>
      <sz val="12"/>
      <color rgb="FFFF0000"/>
      <name val="Calibri"/>
      <family val="2"/>
      <charset val="238"/>
      <scheme val="minor"/>
    </font>
    <font>
      <b/>
      <vertAlign val="superscript"/>
      <sz val="10"/>
      <color indexed="9"/>
      <name val="Arial CE"/>
      <charset val="238"/>
    </font>
    <font>
      <b/>
      <sz val="10"/>
      <color indexed="9"/>
      <name val="Arial CE"/>
      <charset val="238"/>
    </font>
    <font>
      <vertAlign val="superscript"/>
      <sz val="10"/>
      <name val="Arial CE"/>
      <charset val="238"/>
    </font>
    <font>
      <sz val="12"/>
      <color theme="1"/>
      <name val="Arial CE"/>
      <charset val="238"/>
    </font>
    <font>
      <b/>
      <vertAlign val="subscript"/>
      <sz val="8"/>
      <color theme="0"/>
      <name val="Arial"/>
      <family val="2"/>
      <charset val="238"/>
    </font>
    <font>
      <sz val="10"/>
      <name val="Arial CE"/>
      <charset val="238"/>
    </font>
    <font>
      <b/>
      <vertAlign val="subscript"/>
      <sz val="10"/>
      <color indexed="9"/>
      <name val="Arial"/>
      <family val="2"/>
      <charset val="238"/>
    </font>
    <font>
      <b/>
      <sz val="10"/>
      <color indexed="9"/>
      <name val="Arial"/>
      <family val="2"/>
      <charset val="238"/>
    </font>
    <font>
      <b/>
      <sz val="12"/>
      <color rgb="FF7030A0"/>
      <name val="Arial CE"/>
      <charset val="238"/>
    </font>
    <font>
      <sz val="12"/>
      <color theme="0"/>
      <name val="Arial CE"/>
      <charset val="238"/>
    </font>
    <font>
      <b/>
      <sz val="10"/>
      <color theme="1"/>
      <name val="Arial CE"/>
      <charset val="238"/>
    </font>
    <font>
      <b/>
      <u/>
      <sz val="10"/>
      <color indexed="30"/>
      <name val="Arial CE"/>
      <charset val="238"/>
    </font>
    <font>
      <b/>
      <sz val="10"/>
      <color indexed="8"/>
      <name val="Arial CE"/>
      <charset val="238"/>
    </font>
    <font>
      <b/>
      <sz val="9"/>
      <name val="Arial CE"/>
      <charset val="238"/>
    </font>
  </fonts>
  <fills count="8">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theme="0" tint="-4.9989318521683403E-2"/>
        <bgColor indexed="64"/>
      </patternFill>
    </fill>
    <fill>
      <patternFill patternType="solid">
        <fgColor rgb="FF7030A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165" fontId="33" fillId="0" borderId="0" applyFont="0" applyFill="0" applyBorder="0" applyAlignment="0" applyProtection="0"/>
    <xf numFmtId="0" fontId="13" fillId="0" borderId="0"/>
    <xf numFmtId="0" fontId="13" fillId="0" borderId="0"/>
    <xf numFmtId="165" fontId="33" fillId="0" borderId="0" applyFont="0" applyFill="0" applyBorder="0" applyAlignment="0" applyProtection="0"/>
  </cellStyleXfs>
  <cellXfs count="329">
    <xf numFmtId="0" fontId="0" fillId="0" borderId="0" xfId="0"/>
    <xf numFmtId="0" fontId="0" fillId="0" borderId="0" xfId="0" applyAlignment="1">
      <alignment wrapText="1"/>
    </xf>
    <xf numFmtId="167" fontId="0" fillId="0" borderId="0" xfId="0" applyNumberFormat="1"/>
    <xf numFmtId="164" fontId="0" fillId="0" borderId="0" xfId="0" applyNumberFormat="1"/>
    <xf numFmtId="4" fontId="1" fillId="0" borderId="0" xfId="0" applyNumberFormat="1" applyFont="1"/>
    <xf numFmtId="0" fontId="2" fillId="0" borderId="0" xfId="0" applyFont="1"/>
    <xf numFmtId="0" fontId="3" fillId="0" borderId="0" xfId="0" applyFont="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2" fontId="4" fillId="2" borderId="2" xfId="0" applyNumberFormat="1" applyFont="1" applyFill="1" applyBorder="1" applyAlignment="1">
      <alignment horizontal="center" vertical="center" wrapText="1"/>
    </xf>
    <xf numFmtId="2" fontId="6" fillId="3" borderId="5"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2" fontId="4" fillId="3" borderId="5" xfId="0" applyNumberFormat="1" applyFont="1" applyFill="1" applyBorder="1" applyAlignment="1">
      <alignment horizontal="center" vertical="center" wrapText="1"/>
    </xf>
    <xf numFmtId="0" fontId="0" fillId="0" borderId="1" xfId="0" applyBorder="1"/>
    <xf numFmtId="0" fontId="7" fillId="0" borderId="1" xfId="0" applyFont="1" applyBorder="1" applyAlignment="1">
      <alignment horizontal="center"/>
    </xf>
    <xf numFmtId="3" fontId="7" fillId="0" borderId="1" xfId="0" applyNumberFormat="1" applyFont="1" applyBorder="1" applyAlignment="1">
      <alignment horizontal="center"/>
    </xf>
    <xf numFmtId="1" fontId="8" fillId="3" borderId="5" xfId="1" applyNumberFormat="1" applyFont="1" applyFill="1" applyBorder="1" applyAlignment="1">
      <alignment horizontal="center"/>
    </xf>
    <xf numFmtId="0" fontId="9" fillId="0" borderId="0" xfId="0" applyFont="1"/>
    <xf numFmtId="0" fontId="8" fillId="0" borderId="0" xfId="0" applyFont="1"/>
    <xf numFmtId="0" fontId="4" fillId="2" borderId="1" xfId="0" applyFont="1" applyFill="1" applyBorder="1" applyAlignment="1">
      <alignment horizontal="center" vertical="center"/>
    </xf>
    <xf numFmtId="0" fontId="0" fillId="0" borderId="1" xfId="0" applyBorder="1" applyAlignment="1">
      <alignment horizontal="center"/>
    </xf>
    <xf numFmtId="2" fontId="6" fillId="2" borderId="2" xfId="0" applyNumberFormat="1" applyFont="1" applyFill="1" applyBorder="1" applyAlignment="1">
      <alignment horizontal="center" vertical="center" wrapText="1"/>
    </xf>
    <xf numFmtId="2" fontId="6" fillId="3" borderId="0" xfId="0" applyNumberFormat="1" applyFont="1" applyFill="1" applyAlignment="1">
      <alignment horizontal="center" vertical="center" wrapText="1"/>
    </xf>
    <xf numFmtId="2" fontId="6" fillId="0" borderId="0" xfId="0" applyNumberFormat="1" applyFont="1" applyAlignment="1">
      <alignment vertical="center" wrapText="1"/>
    </xf>
    <xf numFmtId="2" fontId="4" fillId="3" borderId="0" xfId="0" applyNumberFormat="1" applyFont="1" applyFill="1" applyAlignment="1">
      <alignment horizontal="center" vertical="center" wrapText="1"/>
    </xf>
    <xf numFmtId="0" fontId="0" fillId="0" borderId="2" xfId="0" applyBorder="1"/>
    <xf numFmtId="0" fontId="0" fillId="0" borderId="10" xfId="0" applyBorder="1"/>
    <xf numFmtId="1" fontId="8" fillId="3" borderId="5" xfId="0" applyNumberFormat="1" applyFont="1" applyFill="1" applyBorder="1" applyAlignment="1">
      <alignment horizontal="center" vertical="center"/>
    </xf>
    <xf numFmtId="169" fontId="8" fillId="3" borderId="0" xfId="0" applyNumberFormat="1" applyFont="1" applyFill="1" applyAlignment="1">
      <alignment horizontal="right" vertical="center"/>
    </xf>
    <xf numFmtId="1" fontId="0" fillId="3" borderId="0" xfId="0" applyNumberFormat="1" applyFill="1" applyAlignment="1">
      <alignment horizontal="center" vertical="center"/>
    </xf>
    <xf numFmtId="0" fontId="4" fillId="3" borderId="0" xfId="0" applyFont="1" applyFill="1" applyAlignment="1">
      <alignment horizontal="center" vertical="center" wrapText="1"/>
    </xf>
    <xf numFmtId="2" fontId="8" fillId="3" borderId="0" xfId="0" applyNumberFormat="1" applyFont="1" applyFill="1" applyAlignment="1">
      <alignment horizontal="center"/>
    </xf>
    <xf numFmtId="0" fontId="10" fillId="0" borderId="0" xfId="0" applyFont="1" applyAlignment="1">
      <alignment horizontal="left"/>
    </xf>
    <xf numFmtId="170" fontId="4" fillId="2" borderId="1" xfId="0" applyNumberFormat="1" applyFont="1" applyFill="1" applyBorder="1" applyAlignment="1">
      <alignment horizontal="center" vertical="center" wrapText="1"/>
    </xf>
    <xf numFmtId="1" fontId="0" fillId="0" borderId="1" xfId="0" applyNumberFormat="1" applyBorder="1" applyAlignment="1">
      <alignment horizontal="center"/>
    </xf>
    <xf numFmtId="167" fontId="0" fillId="0" borderId="1" xfId="0" applyNumberFormat="1" applyBorder="1" applyAlignment="1">
      <alignment horizontal="center"/>
    </xf>
    <xf numFmtId="0" fontId="9" fillId="0" borderId="0" xfId="0" applyFont="1" applyAlignment="1">
      <alignment horizontal="left" vertical="top"/>
    </xf>
    <xf numFmtId="4" fontId="4" fillId="2" borderId="2" xfId="0" applyNumberFormat="1" applyFont="1" applyFill="1" applyBorder="1" applyAlignment="1">
      <alignment horizontal="center" vertical="center" wrapText="1"/>
    </xf>
    <xf numFmtId="2" fontId="6" fillId="2" borderId="1" xfId="0" applyNumberFormat="1" applyFont="1" applyFill="1" applyBorder="1" applyAlignment="1">
      <alignment vertical="center" wrapText="1"/>
    </xf>
    <xf numFmtId="2" fontId="6" fillId="3" borderId="0" xfId="0" applyNumberFormat="1" applyFont="1" applyFill="1" applyAlignment="1">
      <alignment vertical="center" wrapText="1"/>
    </xf>
    <xf numFmtId="3" fontId="4"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3" fontId="0" fillId="0" borderId="1" xfId="0" applyNumberFormat="1" applyBorder="1" applyAlignment="1">
      <alignment horizontal="center" vertical="center"/>
    </xf>
    <xf numFmtId="3" fontId="0" fillId="3" borderId="0" xfId="0" applyNumberFormat="1" applyFill="1" applyAlignment="1">
      <alignment horizontal="center" vertical="center"/>
    </xf>
    <xf numFmtId="0" fontId="0" fillId="0" borderId="0" xfId="0" applyAlignment="1">
      <alignment horizontal="left"/>
    </xf>
    <xf numFmtId="0" fontId="11" fillId="0" borderId="0" xfId="0" applyFont="1"/>
    <xf numFmtId="4" fontId="0" fillId="0" borderId="0" xfId="0" applyNumberFormat="1" applyAlignment="1">
      <alignment wrapText="1"/>
    </xf>
    <xf numFmtId="2" fontId="6" fillId="2" borderId="1" xfId="0" applyNumberFormat="1" applyFont="1" applyFill="1" applyBorder="1" applyAlignment="1">
      <alignment horizontal="center" vertical="center" wrapText="1"/>
    </xf>
    <xf numFmtId="170" fontId="6" fillId="2" borderId="1" xfId="0" applyNumberFormat="1" applyFont="1" applyFill="1" applyBorder="1" applyAlignment="1">
      <alignment horizontal="center" vertical="center" wrapText="1"/>
    </xf>
    <xf numFmtId="0" fontId="0" fillId="3" borderId="1" xfId="0" applyFill="1" applyBorder="1" applyAlignment="1">
      <alignment horizontal="center"/>
    </xf>
    <xf numFmtId="171" fontId="0" fillId="3" borderId="1" xfId="0" applyNumberFormat="1" applyFill="1" applyBorder="1" applyAlignment="1">
      <alignment horizontal="center" wrapText="1"/>
    </xf>
    <xf numFmtId="0" fontId="12" fillId="0" borderId="0" xfId="0" applyFont="1"/>
    <xf numFmtId="0" fontId="0" fillId="0" borderId="0" xfId="0" applyAlignment="1">
      <alignment horizontal="center"/>
    </xf>
    <xf numFmtId="4" fontId="0" fillId="0" borderId="0" xfId="0" applyNumberFormat="1" applyAlignment="1">
      <alignment horizontal="center" wrapText="1"/>
    </xf>
    <xf numFmtId="4" fontId="11" fillId="0" borderId="0" xfId="0" applyNumberFormat="1" applyFont="1" applyAlignment="1">
      <alignment wrapText="1"/>
    </xf>
    <xf numFmtId="2" fontId="6" fillId="2" borderId="2" xfId="0" applyNumberFormat="1" applyFont="1" applyFill="1" applyBorder="1" applyAlignment="1">
      <alignment vertical="center" wrapText="1"/>
    </xf>
    <xf numFmtId="2" fontId="6" fillId="3" borderId="5" xfId="0" applyNumberFormat="1" applyFont="1" applyFill="1" applyBorder="1" applyAlignment="1">
      <alignment vertical="center" wrapText="1"/>
    </xf>
    <xf numFmtId="3" fontId="0" fillId="0" borderId="1" xfId="0" applyNumberFormat="1" applyBorder="1" applyAlignment="1">
      <alignment horizontal="center"/>
    </xf>
    <xf numFmtId="3" fontId="14" fillId="3" borderId="5" xfId="0" applyNumberFormat="1" applyFont="1" applyFill="1" applyBorder="1" applyAlignment="1">
      <alignment horizontal="center" vertical="center"/>
    </xf>
    <xf numFmtId="169" fontId="14" fillId="3" borderId="0" xfId="0" applyNumberFormat="1" applyFont="1" applyFill="1"/>
    <xf numFmtId="3" fontId="0" fillId="0" borderId="0" xfId="0" applyNumberFormat="1" applyAlignment="1">
      <alignment horizontal="center"/>
    </xf>
    <xf numFmtId="2" fontId="6" fillId="2" borderId="2" xfId="0" applyNumberFormat="1" applyFont="1" applyFill="1" applyBorder="1" applyAlignment="1">
      <alignment vertical="center"/>
    </xf>
    <xf numFmtId="2" fontId="6" fillId="0" borderId="5" xfId="0" applyNumberFormat="1" applyFont="1" applyBorder="1" applyAlignment="1">
      <alignment vertical="center"/>
    </xf>
    <xf numFmtId="2" fontId="6" fillId="0" borderId="0" xfId="0" applyNumberFormat="1" applyFont="1" applyAlignment="1">
      <alignment vertical="center"/>
    </xf>
    <xf numFmtId="2" fontId="6" fillId="0" borderId="5" xfId="0" applyNumberFormat="1" applyFont="1" applyBorder="1" applyAlignment="1">
      <alignment horizontal="center" vertical="center" wrapText="1"/>
    </xf>
    <xf numFmtId="2" fontId="6" fillId="0" borderId="0" xfId="0" applyNumberFormat="1" applyFont="1" applyAlignment="1">
      <alignment horizontal="center" vertical="center" wrapText="1"/>
    </xf>
    <xf numFmtId="2" fontId="14" fillId="0" borderId="5" xfId="0" applyNumberFormat="1" applyFont="1" applyBorder="1" applyAlignment="1">
      <alignment horizontal="center" vertical="center"/>
    </xf>
    <xf numFmtId="169" fontId="14" fillId="0" borderId="0" xfId="0" applyNumberFormat="1" applyFont="1" applyAlignment="1">
      <alignment vertical="center"/>
    </xf>
    <xf numFmtId="0" fontId="15" fillId="0" borderId="0" xfId="0" applyFont="1"/>
    <xf numFmtId="2" fontId="0" fillId="0" borderId="0" xfId="0" applyNumberFormat="1"/>
    <xf numFmtId="0" fontId="4" fillId="2" borderId="1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2" xfId="0" applyBorder="1" applyAlignment="1">
      <alignment horizontal="center"/>
    </xf>
    <xf numFmtId="167" fontId="13"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167"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170" fontId="8" fillId="0" borderId="0" xfId="0" applyNumberFormat="1" applyFont="1"/>
    <xf numFmtId="4" fontId="4" fillId="2" borderId="1" xfId="0" applyNumberFormat="1" applyFont="1" applyFill="1" applyBorder="1" applyAlignment="1">
      <alignment horizontal="center" vertical="center" wrapText="1"/>
    </xf>
    <xf numFmtId="4" fontId="4" fillId="3" borderId="0" xfId="0" applyNumberFormat="1" applyFont="1" applyFill="1" applyAlignment="1">
      <alignment horizontal="center" vertical="center" wrapText="1"/>
    </xf>
    <xf numFmtId="4" fontId="4" fillId="0" borderId="0" xfId="0" applyNumberFormat="1" applyFont="1" applyAlignment="1">
      <alignment vertical="center" wrapText="1"/>
    </xf>
    <xf numFmtId="172" fontId="13" fillId="3" borderId="0" xfId="0" applyNumberFormat="1" applyFont="1" applyFill="1" applyAlignment="1">
      <alignment horizontal="center"/>
    </xf>
    <xf numFmtId="169" fontId="14" fillId="0" borderId="0" xfId="0" applyNumberFormat="1" applyFont="1"/>
    <xf numFmtId="0" fontId="0" fillId="3" borderId="0" xfId="0" applyFill="1"/>
    <xf numFmtId="0" fontId="17" fillId="0" borderId="0" xfId="0" applyFont="1"/>
    <xf numFmtId="0" fontId="18" fillId="0" borderId="0" xfId="0" applyFont="1"/>
    <xf numFmtId="0" fontId="19" fillId="0" borderId="0" xfId="0" applyFont="1" applyAlignment="1">
      <alignment horizontal="left"/>
    </xf>
    <xf numFmtId="0" fontId="6" fillId="2" borderId="1" xfId="0" applyFont="1" applyFill="1" applyBorder="1" applyAlignment="1">
      <alignment horizontal="center" vertical="center"/>
    </xf>
    <xf numFmtId="2" fontId="0" fillId="0" borderId="1" xfId="0" applyNumberFormat="1" applyBorder="1" applyAlignment="1">
      <alignment horizontal="center" vertical="center"/>
    </xf>
    <xf numFmtId="3" fontId="0" fillId="0" borderId="1" xfId="1" applyNumberFormat="1" applyFont="1" applyFill="1" applyBorder="1" applyAlignment="1">
      <alignment horizontal="center"/>
    </xf>
    <xf numFmtId="0" fontId="21" fillId="0" borderId="0" xfId="0" applyFont="1"/>
    <xf numFmtId="2" fontId="0" fillId="0" borderId="1" xfId="1" applyNumberFormat="1" applyFont="1" applyFill="1" applyBorder="1" applyAlignment="1">
      <alignment horizontal="center"/>
    </xf>
    <xf numFmtId="0" fontId="7" fillId="0" borderId="0" xfId="0" applyFont="1"/>
    <xf numFmtId="2" fontId="0" fillId="0" borderId="1" xfId="0" applyNumberFormat="1" applyBorder="1" applyAlignment="1">
      <alignment horizontal="center"/>
    </xf>
    <xf numFmtId="2" fontId="0" fillId="0" borderId="12" xfId="0" applyNumberFormat="1" applyBorder="1" applyAlignment="1">
      <alignment horizontal="center" vertical="center"/>
    </xf>
    <xf numFmtId="2" fontId="0" fillId="0" borderId="0" xfId="0" applyNumberFormat="1" applyAlignment="1">
      <alignment horizontal="center"/>
    </xf>
    <xf numFmtId="1" fontId="0" fillId="0" borderId="0" xfId="0" applyNumberFormat="1" applyAlignment="1">
      <alignment horizontal="center"/>
    </xf>
    <xf numFmtId="0" fontId="22" fillId="0" borderId="0" xfId="0" applyFont="1"/>
    <xf numFmtId="0" fontId="23" fillId="0" borderId="0" xfId="0" applyFont="1"/>
    <xf numFmtId="2" fontId="7" fillId="0" borderId="1" xfId="0" applyNumberFormat="1" applyFont="1" applyBorder="1" applyAlignment="1">
      <alignment horizontal="center"/>
    </xf>
    <xf numFmtId="171" fontId="0" fillId="0" borderId="0" xfId="1" applyNumberFormat="1" applyFont="1" applyFill="1" applyBorder="1" applyAlignment="1">
      <alignment horizontal="center"/>
    </xf>
    <xf numFmtId="3" fontId="0" fillId="0" borderId="0" xfId="1" applyNumberFormat="1" applyFont="1" applyFill="1" applyBorder="1" applyAlignment="1">
      <alignment horizontal="center"/>
    </xf>
    <xf numFmtId="3" fontId="0" fillId="0" borderId="0" xfId="0" applyNumberFormat="1"/>
    <xf numFmtId="0" fontId="4" fillId="2" borderId="12" xfId="0" applyFont="1" applyFill="1" applyBorder="1" applyAlignment="1">
      <alignment horizontal="center" vertical="center" wrapText="1"/>
    </xf>
    <xf numFmtId="0" fontId="24" fillId="0" borderId="0" xfId="0" applyFont="1"/>
    <xf numFmtId="4" fontId="4" fillId="2" borderId="3" xfId="0" applyNumberFormat="1" applyFont="1" applyFill="1" applyBorder="1" applyAlignment="1">
      <alignment horizontal="center" vertical="center" wrapText="1"/>
    </xf>
    <xf numFmtId="167" fontId="0" fillId="0" borderId="1" xfId="1" applyNumberFormat="1" applyFont="1" applyFill="1" applyBorder="1" applyAlignment="1">
      <alignment horizontal="center"/>
    </xf>
    <xf numFmtId="0" fontId="1" fillId="0" borderId="0" xfId="0" applyFont="1"/>
    <xf numFmtId="4" fontId="0" fillId="0" borderId="0" xfId="0" applyNumberFormat="1"/>
    <xf numFmtId="170" fontId="0" fillId="0" borderId="0" xfId="0" applyNumberFormat="1"/>
    <xf numFmtId="171" fontId="0" fillId="3" borderId="1" xfId="1" applyNumberFormat="1" applyFont="1" applyFill="1" applyBorder="1" applyAlignment="1">
      <alignment horizontal="center"/>
    </xf>
    <xf numFmtId="4" fontId="0" fillId="0" borderId="1" xfId="1" applyNumberFormat="1" applyFont="1" applyFill="1" applyBorder="1" applyAlignment="1">
      <alignment horizontal="center"/>
    </xf>
    <xf numFmtId="4" fontId="0" fillId="0" borderId="1" xfId="0" applyNumberFormat="1" applyBorder="1" applyAlignment="1">
      <alignment horizontal="center"/>
    </xf>
    <xf numFmtId="166" fontId="0" fillId="3" borderId="0" xfId="0" applyNumberFormat="1" applyFill="1" applyAlignment="1">
      <alignment horizontal="right"/>
    </xf>
    <xf numFmtId="171" fontId="0" fillId="0" borderId="1" xfId="1" applyNumberFormat="1" applyFont="1" applyFill="1" applyBorder="1" applyAlignment="1">
      <alignment horizontal="center"/>
    </xf>
    <xf numFmtId="166" fontId="0" fillId="3" borderId="0" xfId="0" applyNumberFormat="1" applyFill="1"/>
    <xf numFmtId="2" fontId="0" fillId="3" borderId="0" xfId="0" applyNumberFormat="1" applyFill="1"/>
    <xf numFmtId="3" fontId="21" fillId="0" borderId="0" xfId="0" applyNumberFormat="1" applyFont="1" applyAlignment="1">
      <alignment horizontal="center"/>
    </xf>
    <xf numFmtId="3" fontId="7" fillId="0" borderId="1" xfId="1" applyNumberFormat="1" applyFont="1" applyFill="1" applyBorder="1" applyAlignment="1">
      <alignment horizontal="center"/>
    </xf>
    <xf numFmtId="171" fontId="7" fillId="0" borderId="1" xfId="1" applyNumberFormat="1" applyFont="1" applyFill="1" applyBorder="1" applyAlignment="1">
      <alignment horizontal="center"/>
    </xf>
    <xf numFmtId="171" fontId="0" fillId="5" borderId="0" xfId="1" applyNumberFormat="1" applyFont="1" applyFill="1" applyBorder="1" applyAlignment="1">
      <alignment horizontal="center"/>
    </xf>
    <xf numFmtId="3" fontId="0" fillId="5" borderId="0" xfId="1" applyNumberFormat="1" applyFont="1" applyFill="1" applyBorder="1" applyAlignment="1">
      <alignment horizontal="center"/>
    </xf>
    <xf numFmtId="3" fontId="0" fillId="3" borderId="0" xfId="1" applyNumberFormat="1" applyFont="1" applyFill="1" applyBorder="1" applyAlignment="1">
      <alignment horizontal="center"/>
    </xf>
    <xf numFmtId="4" fontId="0" fillId="0" borderId="0" xfId="0" applyNumberFormat="1" applyAlignment="1">
      <alignment horizontal="center"/>
    </xf>
    <xf numFmtId="4" fontId="4" fillId="2" borderId="12" xfId="0" applyNumberFormat="1" applyFont="1" applyFill="1" applyBorder="1" applyAlignment="1">
      <alignment horizontal="center" vertical="center" wrapText="1"/>
    </xf>
    <xf numFmtId="171" fontId="0" fillId="0" borderId="1" xfId="0" applyNumberFormat="1" applyBorder="1" applyAlignment="1">
      <alignment horizontal="center"/>
    </xf>
    <xf numFmtId="4" fontId="0" fillId="3" borderId="0" xfId="0" applyNumberFormat="1" applyFill="1" applyAlignment="1">
      <alignment horizontal="center"/>
    </xf>
    <xf numFmtId="0" fontId="25" fillId="3" borderId="0" xfId="0" applyFont="1" applyFill="1" applyAlignment="1">
      <alignment vertical="center"/>
    </xf>
    <xf numFmtId="169" fontId="4" fillId="0" borderId="0" xfId="0" applyNumberFormat="1" applyFont="1" applyAlignment="1">
      <alignment horizontal="center" vertical="center"/>
    </xf>
    <xf numFmtId="173" fontId="8" fillId="0" borderId="0" xfId="0" applyNumberFormat="1" applyFont="1"/>
    <xf numFmtId="10" fontId="8" fillId="0" borderId="0" xfId="0" applyNumberFormat="1" applyFont="1"/>
    <xf numFmtId="2" fontId="26" fillId="0" borderId="0" xfId="0" applyNumberFormat="1" applyFont="1" applyAlignment="1">
      <alignment wrapText="1"/>
    </xf>
    <xf numFmtId="2" fontId="4" fillId="2" borderId="4" xfId="0" applyNumberFormat="1" applyFont="1" applyFill="1" applyBorder="1" applyAlignment="1">
      <alignment horizontal="center" vertical="center" wrapText="1"/>
    </xf>
    <xf numFmtId="0" fontId="19" fillId="3" borderId="0" xfId="0" applyFont="1" applyFill="1" applyAlignment="1">
      <alignment horizontal="left"/>
    </xf>
    <xf numFmtId="0" fontId="2" fillId="3" borderId="0" xfId="0" applyFont="1" applyFill="1"/>
    <xf numFmtId="3" fontId="0" fillId="3" borderId="0" xfId="0" applyNumberFormat="1" applyFill="1" applyAlignment="1">
      <alignment horizontal="center"/>
    </xf>
    <xf numFmtId="4" fontId="0" fillId="3" borderId="0" xfId="0" applyNumberFormat="1" applyFill="1"/>
    <xf numFmtId="170" fontId="0" fillId="3" borderId="0" xfId="0" applyNumberFormat="1" applyFill="1"/>
    <xf numFmtId="169" fontId="4" fillId="3" borderId="0" xfId="0" applyNumberFormat="1" applyFont="1" applyFill="1" applyAlignment="1">
      <alignment horizontal="center" vertical="center"/>
    </xf>
    <xf numFmtId="4" fontId="0" fillId="3" borderId="0" xfId="0" applyNumberFormat="1" applyFill="1" applyAlignment="1">
      <alignment horizontal="center" vertical="center"/>
    </xf>
    <xf numFmtId="173" fontId="8" fillId="3" borderId="0" xfId="0" applyNumberFormat="1" applyFont="1" applyFill="1" applyAlignment="1">
      <alignment horizontal="center" vertical="center"/>
    </xf>
    <xf numFmtId="10" fontId="8" fillId="3" borderId="0" xfId="0" applyNumberFormat="1" applyFont="1" applyFill="1" applyAlignment="1">
      <alignment horizontal="center" vertical="center"/>
    </xf>
    <xf numFmtId="0" fontId="27" fillId="3" borderId="0" xfId="0" applyFont="1" applyFill="1" applyAlignment="1">
      <alignment vertical="center"/>
    </xf>
    <xf numFmtId="0" fontId="1" fillId="3" borderId="0" xfId="0" applyFont="1" applyFill="1"/>
    <xf numFmtId="0" fontId="2" fillId="0" borderId="0" xfId="0" applyFont="1" applyAlignment="1">
      <alignment horizontal="left"/>
    </xf>
    <xf numFmtId="0" fontId="1" fillId="0" borderId="0" xfId="0" applyFont="1" applyAlignment="1">
      <alignment horizontal="left"/>
    </xf>
    <xf numFmtId="0" fontId="2" fillId="0" borderId="0" xfId="0" applyFont="1" applyAlignment="1">
      <alignment horizontal="center"/>
    </xf>
    <xf numFmtId="4" fontId="7" fillId="0" borderId="1" xfId="1" applyNumberFormat="1" applyFont="1" applyFill="1" applyBorder="1" applyAlignment="1">
      <alignment horizontal="center"/>
    </xf>
    <xf numFmtId="0" fontId="33" fillId="0" borderId="0" xfId="0" applyFont="1"/>
    <xf numFmtId="0" fontId="12" fillId="0" borderId="0" xfId="0" applyFont="1" applyAlignment="1">
      <alignment horizontal="left"/>
    </xf>
    <xf numFmtId="0" fontId="12" fillId="0" borderId="0" xfId="0" applyFont="1" applyAlignment="1">
      <alignment horizontal="center"/>
    </xf>
    <xf numFmtId="2" fontId="21" fillId="0" borderId="0" xfId="0" applyNumberFormat="1" applyFont="1" applyAlignment="1">
      <alignment horizontal="center"/>
    </xf>
    <xf numFmtId="171" fontId="21" fillId="0" borderId="0" xfId="1" applyNumberFormat="1" applyFont="1" applyFill="1" applyBorder="1" applyAlignment="1">
      <alignment horizontal="center"/>
    </xf>
    <xf numFmtId="3" fontId="21" fillId="0" borderId="0" xfId="1" applyNumberFormat="1" applyFont="1" applyFill="1" applyBorder="1" applyAlignment="1">
      <alignment horizontal="center"/>
    </xf>
    <xf numFmtId="2" fontId="21" fillId="0" borderId="0" xfId="1" applyNumberFormat="1" applyFont="1" applyFill="1" applyBorder="1" applyAlignment="1">
      <alignment horizontal="center"/>
    </xf>
    <xf numFmtId="0" fontId="12" fillId="3" borderId="0" xfId="0" applyFont="1" applyFill="1" applyAlignment="1">
      <alignment horizontal="left"/>
    </xf>
    <xf numFmtId="2" fontId="20" fillId="0" borderId="0" xfId="0" applyNumberFormat="1" applyFont="1" applyAlignment="1">
      <alignment horizontal="center"/>
    </xf>
    <xf numFmtId="171" fontId="20" fillId="0" borderId="0" xfId="1" applyNumberFormat="1" applyFont="1" applyFill="1" applyBorder="1" applyAlignment="1">
      <alignment horizontal="center"/>
    </xf>
    <xf numFmtId="0" fontId="20" fillId="0" borderId="0" xfId="0" applyFont="1"/>
    <xf numFmtId="3" fontId="20" fillId="0" borderId="0" xfId="0" applyNumberFormat="1" applyFont="1"/>
    <xf numFmtId="4" fontId="7" fillId="0" borderId="0" xfId="0" applyNumberFormat="1" applyFont="1"/>
    <xf numFmtId="170" fontId="5" fillId="0" borderId="0" xfId="0" applyNumberFormat="1" applyFont="1"/>
    <xf numFmtId="0" fontId="36" fillId="0" borderId="0" xfId="0" applyFont="1"/>
    <xf numFmtId="3" fontId="4" fillId="2" borderId="11" xfId="0" applyNumberFormat="1" applyFont="1" applyFill="1" applyBorder="1" applyAlignment="1">
      <alignment horizontal="center" vertical="center" wrapText="1"/>
    </xf>
    <xf numFmtId="2" fontId="0" fillId="3" borderId="1" xfId="0" applyNumberFormat="1" applyFill="1" applyBorder="1" applyAlignment="1">
      <alignment horizontal="center"/>
    </xf>
    <xf numFmtId="3" fontId="0" fillId="3" borderId="1" xfId="1" applyNumberFormat="1" applyFont="1" applyFill="1" applyBorder="1" applyAlignment="1">
      <alignment horizontal="center"/>
    </xf>
    <xf numFmtId="171" fontId="7" fillId="3" borderId="1" xfId="1" applyNumberFormat="1" applyFont="1" applyFill="1" applyBorder="1" applyAlignment="1">
      <alignment horizontal="center"/>
    </xf>
    <xf numFmtId="4" fontId="21" fillId="0" borderId="0" xfId="0" applyNumberFormat="1" applyFont="1"/>
    <xf numFmtId="4" fontId="5" fillId="4" borderId="0" xfId="0" applyNumberFormat="1" applyFont="1" applyFill="1"/>
    <xf numFmtId="0" fontId="1" fillId="0" borderId="0" xfId="0" applyFont="1" applyAlignment="1">
      <alignment horizontal="center"/>
    </xf>
    <xf numFmtId="4" fontId="0" fillId="0" borderId="0" xfId="0" applyNumberFormat="1" applyAlignment="1">
      <alignment horizontal="center" vertical="center"/>
    </xf>
    <xf numFmtId="2" fontId="33" fillId="3" borderId="0" xfId="0" applyNumberFormat="1" applyFont="1" applyFill="1" applyAlignment="1">
      <alignment horizontal="center"/>
    </xf>
    <xf numFmtId="2" fontId="21" fillId="3" borderId="0" xfId="0" applyNumberFormat="1" applyFont="1" applyFill="1" applyAlignment="1">
      <alignment horizontal="center"/>
    </xf>
    <xf numFmtId="0" fontId="33" fillId="3" borderId="0" xfId="0" applyFont="1" applyFill="1"/>
    <xf numFmtId="0" fontId="21" fillId="3" borderId="0" xfId="0" applyFont="1" applyFill="1"/>
    <xf numFmtId="0" fontId="1" fillId="3" borderId="0" xfId="0" applyFont="1" applyFill="1" applyAlignment="1">
      <alignment horizontal="left"/>
    </xf>
    <xf numFmtId="0" fontId="1" fillId="3" borderId="0" xfId="0" applyFont="1" applyFill="1" applyAlignment="1">
      <alignment horizontal="center"/>
    </xf>
    <xf numFmtId="171" fontId="21" fillId="3" borderId="0" xfId="1" applyNumberFormat="1" applyFont="1" applyFill="1" applyBorder="1" applyAlignment="1">
      <alignment horizontal="center"/>
    </xf>
    <xf numFmtId="3" fontId="21" fillId="3" borderId="0" xfId="1" applyNumberFormat="1" applyFont="1" applyFill="1" applyBorder="1" applyAlignment="1">
      <alignment horizontal="center"/>
    </xf>
    <xf numFmtId="2" fontId="21" fillId="3" borderId="0" xfId="1" applyNumberFormat="1" applyFont="1" applyFill="1" applyBorder="1" applyAlignment="1">
      <alignment horizontal="center"/>
    </xf>
    <xf numFmtId="0" fontId="12" fillId="3" borderId="0" xfId="0" applyFont="1" applyFill="1" applyAlignment="1">
      <alignment horizontal="center"/>
    </xf>
    <xf numFmtId="2" fontId="0" fillId="3" borderId="0" xfId="0" applyNumberFormat="1" applyFill="1" applyAlignment="1">
      <alignment horizontal="center"/>
    </xf>
    <xf numFmtId="171" fontId="0" fillId="3" borderId="0" xfId="1" applyNumberFormat="1" applyFont="1" applyFill="1" applyBorder="1" applyAlignment="1">
      <alignment horizontal="center"/>
    </xf>
    <xf numFmtId="0" fontId="4" fillId="2" borderId="4" xfId="0" applyFont="1" applyFill="1" applyBorder="1" applyAlignment="1">
      <alignment horizontal="center" vertical="center" wrapText="1"/>
    </xf>
    <xf numFmtId="0" fontId="7" fillId="0" borderId="1" xfId="0" applyFont="1" applyBorder="1" applyAlignment="1">
      <alignment horizontal="center" vertical="center"/>
    </xf>
    <xf numFmtId="0" fontId="2" fillId="3" borderId="0" xfId="0" applyFont="1" applyFill="1" applyAlignment="1">
      <alignment horizontal="left"/>
    </xf>
    <xf numFmtId="0" fontId="20" fillId="3" borderId="0" xfId="0" applyFont="1" applyFill="1"/>
    <xf numFmtId="3" fontId="20" fillId="3" borderId="0" xfId="0" applyNumberFormat="1" applyFont="1" applyFill="1"/>
    <xf numFmtId="3" fontId="0" fillId="3" borderId="0" xfId="0" applyNumberFormat="1" applyFill="1"/>
    <xf numFmtId="0" fontId="4" fillId="2" borderId="1" xfId="0" applyFont="1" applyFill="1" applyBorder="1" applyAlignment="1">
      <alignment horizontal="center"/>
    </xf>
    <xf numFmtId="0" fontId="7" fillId="3" borderId="0" xfId="0" applyFont="1" applyFill="1"/>
    <xf numFmtId="0" fontId="8" fillId="3" borderId="0" xfId="0" applyFont="1" applyFill="1" applyAlignment="1">
      <alignment horizontal="left"/>
    </xf>
    <xf numFmtId="0" fontId="8" fillId="3" borderId="0" xfId="0" applyFont="1" applyFill="1" applyAlignment="1">
      <alignment horizontal="center"/>
    </xf>
    <xf numFmtId="0" fontId="0" fillId="3" borderId="0" xfId="0" applyFill="1" applyAlignment="1">
      <alignment horizontal="left"/>
    </xf>
    <xf numFmtId="0" fontId="4" fillId="2" borderId="1" xfId="0" applyFont="1" applyFill="1" applyBorder="1" applyAlignment="1">
      <alignment horizontal="left" vertical="center"/>
    </xf>
    <xf numFmtId="0" fontId="0" fillId="3" borderId="9" xfId="0" applyFill="1" applyBorder="1" applyAlignment="1">
      <alignment vertical="center"/>
    </xf>
    <xf numFmtId="1" fontId="0" fillId="3" borderId="1" xfId="0" applyNumberFormat="1" applyFill="1" applyBorder="1" applyAlignment="1">
      <alignment horizontal="center" wrapText="1"/>
    </xf>
    <xf numFmtId="0" fontId="3" fillId="3" borderId="0" xfId="0" applyFont="1" applyFill="1" applyAlignment="1">
      <alignment wrapText="1"/>
    </xf>
    <xf numFmtId="0" fontId="7" fillId="3" borderId="0" xfId="0" applyFont="1" applyFill="1" applyAlignment="1">
      <alignment horizontal="center"/>
    </xf>
    <xf numFmtId="168" fontId="7" fillId="3" borderId="0" xfId="1" applyNumberFormat="1" applyFont="1" applyFill="1" applyBorder="1" applyAlignment="1">
      <alignment horizontal="right"/>
    </xf>
    <xf numFmtId="3" fontId="7" fillId="3" borderId="0" xfId="0" applyNumberFormat="1" applyFont="1" applyFill="1" applyAlignment="1">
      <alignment horizontal="center"/>
    </xf>
    <xf numFmtId="1" fontId="7" fillId="3" borderId="0" xfId="1" applyNumberFormat="1" applyFont="1" applyFill="1" applyBorder="1" applyAlignment="1">
      <alignment horizontal="center"/>
    </xf>
    <xf numFmtId="2" fontId="7" fillId="3" borderId="0" xfId="0" applyNumberFormat="1" applyFont="1" applyFill="1" applyAlignment="1">
      <alignment horizontal="center"/>
    </xf>
    <xf numFmtId="0" fontId="0" fillId="3" borderId="0" xfId="0" applyFill="1" applyAlignment="1">
      <alignment wrapText="1"/>
    </xf>
    <xf numFmtId="0" fontId="21" fillId="3" borderId="0" xfId="0" applyFont="1" applyFill="1" applyAlignment="1">
      <alignment horizontal="center"/>
    </xf>
    <xf numFmtId="1" fontId="21" fillId="3" borderId="0" xfId="0" applyNumberFormat="1" applyFont="1" applyFill="1" applyAlignment="1">
      <alignment horizontal="center"/>
    </xf>
    <xf numFmtId="168" fontId="21" fillId="3" borderId="0" xfId="1" applyNumberFormat="1" applyFont="1" applyFill="1" applyBorder="1" applyAlignment="1">
      <alignment horizontal="center"/>
    </xf>
    <xf numFmtId="0" fontId="38" fillId="3" borderId="0" xfId="0" applyFont="1" applyFill="1"/>
    <xf numFmtId="4" fontId="0" fillId="0" borderId="2" xfId="1" applyNumberFormat="1" applyFont="1" applyFill="1" applyBorder="1" applyAlignment="1">
      <alignment horizont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1" fontId="0" fillId="0" borderId="2" xfId="0" applyNumberFormat="1" applyBorder="1" applyAlignment="1">
      <alignment horizontal="center"/>
    </xf>
    <xf numFmtId="167" fontId="0" fillId="0" borderId="2" xfId="0" applyNumberFormat="1" applyBorder="1" applyAlignment="1">
      <alignment horizontal="center"/>
    </xf>
    <xf numFmtId="167" fontId="0" fillId="3" borderId="0" xfId="0" applyNumberFormat="1" applyFill="1" applyAlignment="1">
      <alignment horizontal="center" vertical="center" wrapText="1"/>
    </xf>
    <xf numFmtId="3" fontId="13" fillId="3" borderId="0" xfId="0" applyNumberFormat="1" applyFont="1" applyFill="1" applyAlignment="1">
      <alignment horizontal="center"/>
    </xf>
    <xf numFmtId="167" fontId="0" fillId="3" borderId="0" xfId="0" applyNumberFormat="1" applyFill="1" applyAlignment="1">
      <alignment horizontal="center"/>
    </xf>
    <xf numFmtId="1" fontId="13" fillId="0" borderId="1" xfId="0" applyNumberFormat="1" applyFont="1" applyBorder="1" applyAlignment="1">
      <alignment horizontal="center" vertical="center" wrapText="1"/>
    </xf>
    <xf numFmtId="2" fontId="13" fillId="0" borderId="1" xfId="0" applyNumberFormat="1" applyFont="1" applyBorder="1" applyAlignment="1">
      <alignment horizontal="center" vertical="center" wrapText="1"/>
    </xf>
    <xf numFmtId="170" fontId="4" fillId="0" borderId="0" xfId="0" applyNumberFormat="1" applyFont="1" applyAlignment="1">
      <alignment vertical="center" wrapText="1"/>
    </xf>
    <xf numFmtId="0" fontId="4" fillId="3" borderId="0" xfId="0" applyFont="1" applyFill="1" applyAlignment="1">
      <alignment horizontal="center"/>
    </xf>
    <xf numFmtId="4" fontId="37" fillId="4" borderId="0" xfId="0" applyNumberFormat="1" applyFont="1" applyFill="1"/>
    <xf numFmtId="173" fontId="33" fillId="0" borderId="1" xfId="4" applyNumberFormat="1" applyFont="1" applyFill="1" applyBorder="1" applyAlignment="1">
      <alignment horizontal="center"/>
    </xf>
    <xf numFmtId="173" fontId="33" fillId="0" borderId="1" xfId="0" applyNumberFormat="1" applyFont="1" applyBorder="1" applyAlignment="1">
      <alignment horizontal="center"/>
    </xf>
    <xf numFmtId="173" fontId="0" fillId="0" borderId="1" xfId="1" applyNumberFormat="1" applyFont="1" applyFill="1" applyBorder="1" applyAlignment="1">
      <alignment horizontal="center"/>
    </xf>
    <xf numFmtId="173" fontId="0" fillId="0" borderId="1" xfId="0" applyNumberFormat="1" applyBorder="1" applyAlignment="1">
      <alignment horizontal="center"/>
    </xf>
    <xf numFmtId="173" fontId="7" fillId="3" borderId="1" xfId="1" applyNumberFormat="1" applyFont="1" applyFill="1" applyBorder="1" applyAlignment="1">
      <alignment horizontal="center"/>
    </xf>
    <xf numFmtId="173" fontId="7" fillId="3" borderId="2" xfId="0" applyNumberFormat="1" applyFont="1" applyFill="1" applyBorder="1" applyAlignment="1">
      <alignment horizontal="center"/>
    </xf>
    <xf numFmtId="173" fontId="0" fillId="3" borderId="1" xfId="1" applyNumberFormat="1" applyFont="1" applyFill="1" applyBorder="1" applyAlignment="1">
      <alignment horizontal="center"/>
    </xf>
    <xf numFmtId="173" fontId="7" fillId="3" borderId="1" xfId="0" applyNumberFormat="1" applyFont="1" applyFill="1" applyBorder="1" applyAlignment="1">
      <alignment horizontal="center"/>
    </xf>
    <xf numFmtId="173" fontId="0" fillId="3" borderId="2" xfId="0" applyNumberFormat="1" applyFill="1" applyBorder="1" applyAlignment="1">
      <alignment horizontal="center" vertical="center"/>
    </xf>
    <xf numFmtId="173" fontId="0" fillId="3" borderId="1" xfId="0" applyNumberFormat="1" applyFill="1" applyBorder="1" applyAlignment="1">
      <alignment horizontal="center"/>
    </xf>
    <xf numFmtId="173" fontId="0" fillId="6" borderId="1" xfId="1" applyNumberFormat="1" applyFont="1" applyFill="1" applyBorder="1" applyAlignment="1">
      <alignment horizontal="center"/>
    </xf>
    <xf numFmtId="173" fontId="0" fillId="6" borderId="1" xfId="0" applyNumberFormat="1" applyFill="1" applyBorder="1" applyAlignment="1">
      <alignment horizontal="center"/>
    </xf>
    <xf numFmtId="172" fontId="13" fillId="0" borderId="1" xfId="0" applyNumberFormat="1" applyFont="1" applyBorder="1" applyAlignment="1">
      <alignment horizontal="center"/>
    </xf>
    <xf numFmtId="172" fontId="0" fillId="0" borderId="1" xfId="0" applyNumberFormat="1" applyBorder="1" applyAlignment="1">
      <alignment horizontal="center" vertical="center"/>
    </xf>
    <xf numFmtId="172" fontId="7" fillId="3" borderId="1" xfId="0" applyNumberFormat="1" applyFont="1" applyFill="1" applyBorder="1" applyAlignment="1">
      <alignment horizontal="center"/>
    </xf>
    <xf numFmtId="173" fontId="33" fillId="0" borderId="1" xfId="4" applyNumberFormat="1" applyFont="1" applyFill="1" applyBorder="1" applyAlignment="1"/>
    <xf numFmtId="173" fontId="33" fillId="0" borderId="1" xfId="0" applyNumberFormat="1" applyFont="1" applyBorder="1"/>
    <xf numFmtId="168" fontId="7" fillId="0" borderId="1" xfId="1" applyNumberFormat="1" applyFont="1" applyFill="1" applyBorder="1" applyAlignment="1">
      <alignment horizontal="center"/>
    </xf>
    <xf numFmtId="4" fontId="1" fillId="0" borderId="0" xfId="0" applyNumberFormat="1" applyFont="1" applyAlignment="1">
      <alignment horizontal="center"/>
    </xf>
    <xf numFmtId="0" fontId="7" fillId="0" borderId="1" xfId="0" applyFont="1" applyBorder="1" applyAlignment="1">
      <alignment horizontal="left"/>
    </xf>
    <xf numFmtId="0" fontId="0" fillId="0" borderId="1" xfId="0" applyBorder="1" applyAlignment="1">
      <alignment horizontal="left"/>
    </xf>
    <xf numFmtId="172" fontId="0" fillId="3" borderId="1" xfId="0" applyNumberFormat="1" applyFill="1" applyBorder="1" applyAlignment="1">
      <alignment horizontal="center"/>
    </xf>
    <xf numFmtId="0" fontId="17" fillId="0" borderId="0" xfId="0" applyFont="1" applyAlignment="1">
      <alignment horizontal="center"/>
    </xf>
    <xf numFmtId="172" fontId="13" fillId="0" borderId="2" xfId="0" applyNumberFormat="1" applyFont="1" applyBorder="1" applyAlignment="1">
      <alignment horizontal="center" vertical="center"/>
    </xf>
    <xf numFmtId="4" fontId="4" fillId="2" borderId="2" xfId="0" applyNumberFormat="1" applyFont="1" applyFill="1" applyBorder="1" applyAlignment="1">
      <alignment horizontal="center" vertical="center" wrapText="1"/>
    </xf>
    <xf numFmtId="4" fontId="4" fillId="2" borderId="3"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4" fillId="2" borderId="13" xfId="0" applyNumberFormat="1" applyFont="1" applyFill="1" applyBorder="1" applyAlignment="1">
      <alignment horizontal="center" vertical="center" wrapText="1"/>
    </xf>
    <xf numFmtId="4" fontId="4" fillId="2" borderId="14" xfId="0" applyNumberFormat="1" applyFont="1" applyFill="1" applyBorder="1" applyAlignment="1">
      <alignment horizontal="center" vertical="center" wrapText="1"/>
    </xf>
    <xf numFmtId="0" fontId="0" fillId="0" borderId="9" xfId="0" applyBorder="1" applyAlignment="1">
      <alignment horizontal="center"/>
    </xf>
    <xf numFmtId="0" fontId="7" fillId="0" borderId="6" xfId="0" applyFont="1" applyBorder="1" applyAlignment="1">
      <alignment horizontal="left"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4" fontId="5" fillId="7" borderId="10" xfId="0" applyNumberFormat="1" applyFont="1" applyFill="1" applyBorder="1" applyAlignment="1">
      <alignment horizontal="center"/>
    </xf>
    <xf numFmtId="4" fontId="5" fillId="4" borderId="10" xfId="0" applyNumberFormat="1" applyFont="1" applyFill="1" applyBorder="1" applyAlignment="1">
      <alignment horizontal="center"/>
    </xf>
    <xf numFmtId="4" fontId="4" fillId="2" borderId="4"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0" fillId="3" borderId="2" xfId="0" applyFill="1" applyBorder="1" applyAlignment="1">
      <alignment horizontal="center"/>
    </xf>
    <xf numFmtId="0" fontId="0" fillId="3" borderId="4" xfId="0" applyFill="1" applyBorder="1" applyAlignment="1">
      <alignment horizontal="center"/>
    </xf>
    <xf numFmtId="0" fontId="0" fillId="3" borderId="3" xfId="0" applyFill="1" applyBorder="1" applyAlignment="1">
      <alignment horizontal="center"/>
    </xf>
    <xf numFmtId="3" fontId="4" fillId="2" borderId="2" xfId="0" applyNumberFormat="1" applyFont="1" applyFill="1" applyBorder="1" applyAlignment="1">
      <alignment horizontal="center" vertical="center" wrapText="1"/>
    </xf>
    <xf numFmtId="3" fontId="4" fillId="2" borderId="3" xfId="0" applyNumberFormat="1" applyFont="1" applyFill="1" applyBorder="1" applyAlignment="1">
      <alignment horizontal="center" vertical="center" wrapText="1"/>
    </xf>
    <xf numFmtId="0" fontId="4" fillId="0" borderId="0" xfId="0" applyFont="1" applyAlignment="1">
      <alignment horizontal="center" vertical="center" wrapText="1"/>
    </xf>
    <xf numFmtId="3" fontId="4" fillId="2" borderId="13" xfId="0" applyNumberFormat="1" applyFont="1" applyFill="1" applyBorder="1" applyAlignment="1">
      <alignment horizontal="center" vertical="center"/>
    </xf>
    <xf numFmtId="3" fontId="4" fillId="2" borderId="14" xfId="0" applyNumberFormat="1" applyFont="1" applyFill="1" applyBorder="1" applyAlignment="1">
      <alignment horizontal="center" vertical="center"/>
    </xf>
    <xf numFmtId="4" fontId="1" fillId="0" borderId="0" xfId="0" applyNumberFormat="1" applyFont="1" applyAlignment="1">
      <alignment horizontal="center"/>
    </xf>
    <xf numFmtId="0" fontId="5" fillId="4" borderId="10" xfId="0" applyFont="1" applyFill="1" applyBorder="1"/>
    <xf numFmtId="0" fontId="25" fillId="2" borderId="2"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3" xfId="0" applyFont="1" applyFill="1" applyBorder="1" applyAlignment="1">
      <alignment horizontal="center" vertical="center"/>
    </xf>
    <xf numFmtId="0" fontId="7" fillId="3" borderId="6" xfId="0" applyFont="1" applyFill="1" applyBorder="1" applyAlignment="1">
      <alignment horizontal="left" vertical="center" wrapText="1"/>
    </xf>
    <xf numFmtId="0" fontId="7" fillId="3" borderId="6" xfId="0" applyFont="1" applyFill="1" applyBorder="1" applyAlignment="1">
      <alignment horizontal="left" vertical="center"/>
    </xf>
    <xf numFmtId="0" fontId="4" fillId="3" borderId="0" xfId="0" applyFont="1" applyFill="1" applyAlignment="1">
      <alignment horizontal="center" vertical="center" wrapText="1"/>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0" fontId="25" fillId="2" borderId="13" xfId="0" applyFont="1" applyFill="1" applyBorder="1" applyAlignment="1">
      <alignment horizontal="center" vertical="center"/>
    </xf>
    <xf numFmtId="0" fontId="25" fillId="2"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0" xfId="0"/>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4" fontId="4" fillId="2" borderId="11" xfId="0" applyNumberFormat="1" applyFont="1" applyFill="1" applyBorder="1" applyAlignment="1">
      <alignment horizontal="center" vertical="center" wrapText="1"/>
    </xf>
    <xf numFmtId="4" fontId="4" fillId="2" borderId="12" xfId="0" applyNumberFormat="1" applyFont="1" applyFill="1" applyBorder="1" applyAlignment="1">
      <alignment horizontal="center" vertical="center" wrapText="1"/>
    </xf>
    <xf numFmtId="0" fontId="17" fillId="0" borderId="0" xfId="0" applyFont="1" applyAlignment="1">
      <alignment horizontal="center"/>
    </xf>
    <xf numFmtId="0" fontId="24" fillId="0" borderId="6" xfId="0" applyFont="1" applyBorder="1" applyAlignment="1">
      <alignment horizontal="left" vertical="top" wrapText="1"/>
    </xf>
    <xf numFmtId="0" fontId="24" fillId="0" borderId="0" xfId="0" applyFont="1" applyAlignment="1">
      <alignment horizontal="left" vertical="top" wrapText="1"/>
    </xf>
    <xf numFmtId="0" fontId="7" fillId="0" borderId="9" xfId="0" applyFont="1" applyBorder="1" applyAlignment="1">
      <alignment horizontal="center"/>
    </xf>
    <xf numFmtId="0" fontId="5" fillId="2" borderId="3" xfId="0" applyFont="1" applyFill="1" applyBorder="1" applyAlignment="1">
      <alignment horizontal="center"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3" xfId="0" applyFont="1" applyFill="1" applyBorder="1" applyAlignment="1">
      <alignment horizontal="center"/>
    </xf>
    <xf numFmtId="0" fontId="7" fillId="0" borderId="2" xfId="0" applyFont="1" applyBorder="1" applyAlignment="1">
      <alignment horizontal="center"/>
    </xf>
    <xf numFmtId="0" fontId="7" fillId="0" borderId="4" xfId="0" applyFont="1" applyBorder="1" applyAlignment="1">
      <alignment horizontal="center"/>
    </xf>
    <xf numFmtId="0" fontId="7" fillId="0" borderId="3" xfId="0" applyFont="1" applyBorder="1" applyAlignment="1">
      <alignment horizontal="center"/>
    </xf>
    <xf numFmtId="2" fontId="6" fillId="3" borderId="5" xfId="0" applyNumberFormat="1" applyFont="1" applyFill="1" applyBorder="1" applyAlignment="1">
      <alignment horizontal="center" vertical="center" wrapText="1"/>
    </xf>
    <xf numFmtId="2" fontId="6" fillId="3" borderId="0" xfId="0" applyNumberFormat="1" applyFont="1" applyFill="1" applyAlignment="1">
      <alignment horizontal="center" vertical="center" wrapText="1"/>
    </xf>
    <xf numFmtId="0" fontId="0" fillId="0" borderId="8" xfId="0" applyBorder="1" applyAlignment="1">
      <alignment wrapText="1"/>
    </xf>
    <xf numFmtId="0" fontId="4" fillId="2" borderId="5" xfId="0" applyFont="1" applyFill="1" applyBorder="1" applyAlignment="1">
      <alignment horizontal="center" vertical="center" wrapText="1"/>
    </xf>
    <xf numFmtId="0" fontId="0" fillId="0" borderId="9" xfId="0" applyBorder="1" applyAlignment="1">
      <alignment wrapText="1"/>
    </xf>
    <xf numFmtId="2" fontId="4" fillId="2" borderId="2" xfId="0" applyNumberFormat="1" applyFont="1" applyFill="1" applyBorder="1" applyAlignment="1">
      <alignment horizontal="center" vertical="center" wrapText="1"/>
    </xf>
    <xf numFmtId="2" fontId="4" fillId="2" borderId="4" xfId="0" applyNumberFormat="1" applyFont="1" applyFill="1" applyBorder="1" applyAlignment="1">
      <alignment horizontal="center" vertical="center" wrapText="1"/>
    </xf>
    <xf numFmtId="0" fontId="0" fillId="0" borderId="9" xfId="0" applyBorder="1" applyAlignment="1">
      <alignment horizontal="center" wrapText="1"/>
    </xf>
  </cellXfs>
  <cellStyles count="5">
    <cellStyle name="Čárka" xfId="1" builtinId="3"/>
    <cellStyle name="Čiarka 2" xfId="4" xr:uid="{058882E1-56F8-40A0-BC2E-274583626674}"/>
    <cellStyle name="Normální" xfId="0" builtinId="0"/>
    <cellStyle name="Normální 2" xfId="2" xr:uid="{00000000-0005-0000-0000-000031000000}"/>
    <cellStyle name="Normální 2 2" xfId="3" xr:uid="{00000000-0005-0000-0000-000032000000}"/>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0</xdr:col>
      <xdr:colOff>99681</xdr:colOff>
      <xdr:row>4</xdr:row>
      <xdr:rowOff>44302</xdr:rowOff>
    </xdr:from>
    <xdr:to>
      <xdr:col>0</xdr:col>
      <xdr:colOff>1527365</xdr:colOff>
      <xdr:row>8</xdr:row>
      <xdr:rowOff>138748</xdr:rowOff>
    </xdr:to>
    <xdr:pic>
      <xdr:nvPicPr>
        <xdr:cNvPr id="7" name="Obrázek 6">
          <a:extLst>
            <a:ext uri="{FF2B5EF4-FFF2-40B4-BE49-F238E27FC236}">
              <a16:creationId xmlns:a16="http://schemas.microsoft.com/office/drawing/2014/main" id="{4FE7C87B-6F03-6AD2-9737-E605C194C1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681" y="897122"/>
          <a:ext cx="1429589" cy="1020985"/>
        </a:xfrm>
        <a:prstGeom prst="rect">
          <a:avLst/>
        </a:prstGeom>
      </xdr:spPr>
    </xdr:pic>
    <xdr:clientData/>
  </xdr:twoCellAnchor>
  <xdr:twoCellAnchor editAs="oneCell">
    <xdr:from>
      <xdr:col>0</xdr:col>
      <xdr:colOff>0</xdr:colOff>
      <xdr:row>16</xdr:row>
      <xdr:rowOff>22151</xdr:rowOff>
    </xdr:from>
    <xdr:to>
      <xdr:col>0</xdr:col>
      <xdr:colOff>1528430</xdr:colOff>
      <xdr:row>22</xdr:row>
      <xdr:rowOff>40858</xdr:rowOff>
    </xdr:to>
    <xdr:pic>
      <xdr:nvPicPr>
        <xdr:cNvPr id="10" name="Obrázek 9">
          <a:extLst>
            <a:ext uri="{FF2B5EF4-FFF2-40B4-BE49-F238E27FC236}">
              <a16:creationId xmlns:a16="http://schemas.microsoft.com/office/drawing/2014/main" id="{5B23C691-AE7B-6EE0-5057-25A2E644D50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3768"/>
        <a:stretch/>
      </xdr:blipFill>
      <xdr:spPr>
        <a:xfrm>
          <a:off x="0" y="3256221"/>
          <a:ext cx="1528430" cy="1181643"/>
        </a:xfrm>
        <a:prstGeom prst="rect">
          <a:avLst/>
        </a:prstGeom>
      </xdr:spPr>
    </xdr:pic>
    <xdr:clientData/>
  </xdr:twoCellAnchor>
  <xdr:twoCellAnchor editAs="oneCell">
    <xdr:from>
      <xdr:col>0</xdr:col>
      <xdr:colOff>166134</xdr:colOff>
      <xdr:row>24</xdr:row>
      <xdr:rowOff>33229</xdr:rowOff>
    </xdr:from>
    <xdr:to>
      <xdr:col>0</xdr:col>
      <xdr:colOff>1364203</xdr:colOff>
      <xdr:row>30</xdr:row>
      <xdr:rowOff>35135</xdr:rowOff>
    </xdr:to>
    <xdr:pic>
      <xdr:nvPicPr>
        <xdr:cNvPr id="5" name="Obrázek 4">
          <a:extLst>
            <a:ext uri="{FF2B5EF4-FFF2-40B4-BE49-F238E27FC236}">
              <a16:creationId xmlns:a16="http://schemas.microsoft.com/office/drawing/2014/main" id="{11F11A89-CBA7-0C9B-26A2-4360BBCD864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6134" y="4762502"/>
          <a:ext cx="1196164" cy="1196164"/>
        </a:xfrm>
        <a:prstGeom prst="rect">
          <a:avLst/>
        </a:prstGeom>
      </xdr:spPr>
    </xdr:pic>
    <xdr:clientData/>
  </xdr:twoCellAnchor>
  <xdr:twoCellAnchor editAs="oneCell">
    <xdr:from>
      <xdr:col>0</xdr:col>
      <xdr:colOff>210436</xdr:colOff>
      <xdr:row>33</xdr:row>
      <xdr:rowOff>11076</xdr:rowOff>
    </xdr:from>
    <xdr:to>
      <xdr:col>0</xdr:col>
      <xdr:colOff>1406600</xdr:colOff>
      <xdr:row>39</xdr:row>
      <xdr:rowOff>59189</xdr:rowOff>
    </xdr:to>
    <xdr:pic>
      <xdr:nvPicPr>
        <xdr:cNvPr id="6" name="Obrázek 5">
          <a:extLst>
            <a:ext uri="{FF2B5EF4-FFF2-40B4-BE49-F238E27FC236}">
              <a16:creationId xmlns:a16="http://schemas.microsoft.com/office/drawing/2014/main" id="{3A78DD44-959C-4BA0-B748-CA9B31D9DFF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0436" y="6457064"/>
          <a:ext cx="1196164" cy="1196164"/>
        </a:xfrm>
        <a:prstGeom prst="rect">
          <a:avLst/>
        </a:prstGeom>
      </xdr:spPr>
    </xdr:pic>
    <xdr:clientData/>
  </xdr:twoCellAnchor>
  <xdr:twoCellAnchor editAs="oneCell">
    <xdr:from>
      <xdr:col>0</xdr:col>
      <xdr:colOff>121832</xdr:colOff>
      <xdr:row>42</xdr:row>
      <xdr:rowOff>22149</xdr:rowOff>
    </xdr:from>
    <xdr:to>
      <xdr:col>0</xdr:col>
      <xdr:colOff>1390825</xdr:colOff>
      <xdr:row>47</xdr:row>
      <xdr:rowOff>113322</xdr:rowOff>
    </xdr:to>
    <xdr:pic>
      <xdr:nvPicPr>
        <xdr:cNvPr id="11" name="Obrázek 10">
          <a:extLst>
            <a:ext uri="{FF2B5EF4-FFF2-40B4-BE49-F238E27FC236}">
              <a16:creationId xmlns:a16="http://schemas.microsoft.com/office/drawing/2014/main" id="{8C5F8423-37B4-E7BE-905D-F86F3488BAB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832" y="8151626"/>
          <a:ext cx="1265183" cy="1265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22413</xdr:colOff>
      <xdr:row>4</xdr:row>
      <xdr:rowOff>190499</xdr:rowOff>
    </xdr:from>
    <xdr:to>
      <xdr:col>0</xdr:col>
      <xdr:colOff>1387493</xdr:colOff>
      <xdr:row>9</xdr:row>
      <xdr:rowOff>56031</xdr:rowOff>
    </xdr:to>
    <xdr:pic>
      <xdr:nvPicPr>
        <xdr:cNvPr id="3" name="Obrázek 2">
          <a:extLst>
            <a:ext uri="{FF2B5EF4-FFF2-40B4-BE49-F238E27FC236}">
              <a16:creationId xmlns:a16="http://schemas.microsoft.com/office/drawing/2014/main" id="{02B7FC39-DEEC-B7DF-3F7C-27B15CE2DC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13" y="952499"/>
          <a:ext cx="1365080" cy="974914"/>
        </a:xfrm>
        <a:prstGeom prst="rect">
          <a:avLst/>
        </a:prstGeom>
      </xdr:spPr>
    </xdr:pic>
    <xdr:clientData/>
  </xdr:twoCellAnchor>
  <xdr:twoCellAnchor editAs="oneCell">
    <xdr:from>
      <xdr:col>0</xdr:col>
      <xdr:colOff>44823</xdr:colOff>
      <xdr:row>16</xdr:row>
      <xdr:rowOff>108728</xdr:rowOff>
    </xdr:from>
    <xdr:to>
      <xdr:col>0</xdr:col>
      <xdr:colOff>1221440</xdr:colOff>
      <xdr:row>26</xdr:row>
      <xdr:rowOff>44822</xdr:rowOff>
    </xdr:to>
    <xdr:pic>
      <xdr:nvPicPr>
        <xdr:cNvPr id="7" name="Obrázek 6">
          <a:extLst>
            <a:ext uri="{FF2B5EF4-FFF2-40B4-BE49-F238E27FC236}">
              <a16:creationId xmlns:a16="http://schemas.microsoft.com/office/drawing/2014/main" id="{2AEC06FB-CBE6-EAFE-F803-A4C62CF7886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4390" r="31667"/>
        <a:stretch/>
      </xdr:blipFill>
      <xdr:spPr>
        <a:xfrm>
          <a:off x="44823" y="3134316"/>
          <a:ext cx="1176617" cy="1785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21165</xdr:colOff>
      <xdr:row>4</xdr:row>
      <xdr:rowOff>243416</xdr:rowOff>
    </xdr:from>
    <xdr:to>
      <xdr:col>0</xdr:col>
      <xdr:colOff>1108076</xdr:colOff>
      <xdr:row>6</xdr:row>
      <xdr:rowOff>1</xdr:rowOff>
    </xdr:to>
    <xdr:pic>
      <xdr:nvPicPr>
        <xdr:cNvPr id="5" name="Obrázek 4">
          <a:extLst>
            <a:ext uri="{FF2B5EF4-FFF2-40B4-BE49-F238E27FC236}">
              <a16:creationId xmlns:a16="http://schemas.microsoft.com/office/drawing/2014/main" id="{7AD92143-90AD-3280-D435-F7E40D91EBA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862" r="13340"/>
        <a:stretch/>
      </xdr:blipFill>
      <xdr:spPr>
        <a:xfrm>
          <a:off x="21165" y="761999"/>
          <a:ext cx="1086911" cy="1100668"/>
        </a:xfrm>
        <a:prstGeom prst="rect">
          <a:avLst/>
        </a:prstGeom>
      </xdr:spPr>
    </xdr:pic>
    <xdr:clientData/>
  </xdr:twoCellAnchor>
  <xdr:twoCellAnchor editAs="oneCell">
    <xdr:from>
      <xdr:col>0</xdr:col>
      <xdr:colOff>0</xdr:colOff>
      <xdr:row>30</xdr:row>
      <xdr:rowOff>31750</xdr:rowOff>
    </xdr:from>
    <xdr:to>
      <xdr:col>0</xdr:col>
      <xdr:colOff>1075576</xdr:colOff>
      <xdr:row>33</xdr:row>
      <xdr:rowOff>64558</xdr:rowOff>
    </xdr:to>
    <xdr:pic>
      <xdr:nvPicPr>
        <xdr:cNvPr id="7" name="Obrázek 6">
          <a:extLst>
            <a:ext uri="{FF2B5EF4-FFF2-40B4-BE49-F238E27FC236}">
              <a16:creationId xmlns:a16="http://schemas.microsoft.com/office/drawing/2014/main" id="{861CC91A-910C-403F-19D0-7BA39D8028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937250"/>
          <a:ext cx="1075576" cy="8477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3</xdr:row>
      <xdr:rowOff>159945</xdr:rowOff>
    </xdr:from>
    <xdr:to>
      <xdr:col>0</xdr:col>
      <xdr:colOff>1000125</xdr:colOff>
      <xdr:row>8</xdr:row>
      <xdr:rowOff>142874</xdr:rowOff>
    </xdr:to>
    <xdr:pic>
      <xdr:nvPicPr>
        <xdr:cNvPr id="5" name="Obrázek 4">
          <a:extLst>
            <a:ext uri="{FF2B5EF4-FFF2-40B4-BE49-F238E27FC236}">
              <a16:creationId xmlns:a16="http://schemas.microsoft.com/office/drawing/2014/main" id="{11E121B2-A069-5A5A-A1A5-1A6BC7371C1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456" t="5747" r="19540" b="-5747"/>
        <a:stretch/>
      </xdr:blipFill>
      <xdr:spPr>
        <a:xfrm>
          <a:off x="104775" y="483795"/>
          <a:ext cx="895350" cy="1011629"/>
        </a:xfrm>
        <a:prstGeom prst="rect">
          <a:avLst/>
        </a:prstGeom>
      </xdr:spPr>
    </xdr:pic>
    <xdr:clientData/>
  </xdr:twoCellAnchor>
  <xdr:twoCellAnchor editAs="oneCell">
    <xdr:from>
      <xdr:col>0</xdr:col>
      <xdr:colOff>0</xdr:colOff>
      <xdr:row>11</xdr:row>
      <xdr:rowOff>180857</xdr:rowOff>
    </xdr:from>
    <xdr:to>
      <xdr:col>1</xdr:col>
      <xdr:colOff>123825</xdr:colOff>
      <xdr:row>13</xdr:row>
      <xdr:rowOff>102423</xdr:rowOff>
    </xdr:to>
    <xdr:pic>
      <xdr:nvPicPr>
        <xdr:cNvPr id="7" name="Obrázek 6">
          <a:extLst>
            <a:ext uri="{FF2B5EF4-FFF2-40B4-BE49-F238E27FC236}">
              <a16:creationId xmlns:a16="http://schemas.microsoft.com/office/drawing/2014/main" id="{0965501E-6F0B-411C-1221-E1789B7E1B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171582"/>
          <a:ext cx="1247775" cy="9216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57151</xdr:colOff>
      <xdr:row>18</xdr:row>
      <xdr:rowOff>95250</xdr:rowOff>
    </xdr:from>
    <xdr:to>
      <xdr:col>0</xdr:col>
      <xdr:colOff>1045845</xdr:colOff>
      <xdr:row>23</xdr:row>
      <xdr:rowOff>135254</xdr:rowOff>
    </xdr:to>
    <xdr:pic>
      <xdr:nvPicPr>
        <xdr:cNvPr id="4" name="Obrázek 3">
          <a:extLst>
            <a:ext uri="{FF2B5EF4-FFF2-40B4-BE49-F238E27FC236}">
              <a16:creationId xmlns:a16="http://schemas.microsoft.com/office/drawing/2014/main" id="{BBBCC06D-C468-60EF-DA10-B1D6A626B9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3695700"/>
          <a:ext cx="1000124" cy="1000124"/>
        </a:xfrm>
        <a:prstGeom prst="rect">
          <a:avLst/>
        </a:prstGeom>
      </xdr:spPr>
    </xdr:pic>
    <xdr:clientData/>
  </xdr:twoCellAnchor>
  <xdr:twoCellAnchor editAs="oneCell">
    <xdr:from>
      <xdr:col>0</xdr:col>
      <xdr:colOff>0</xdr:colOff>
      <xdr:row>3</xdr:row>
      <xdr:rowOff>180974</xdr:rowOff>
    </xdr:from>
    <xdr:to>
      <xdr:col>1</xdr:col>
      <xdr:colOff>66674</xdr:colOff>
      <xdr:row>7</xdr:row>
      <xdr:rowOff>85723</xdr:rowOff>
    </xdr:to>
    <xdr:pic>
      <xdr:nvPicPr>
        <xdr:cNvPr id="5" name="Obrázek 4">
          <a:extLst>
            <a:ext uri="{FF2B5EF4-FFF2-40B4-BE49-F238E27FC236}">
              <a16:creationId xmlns:a16="http://schemas.microsoft.com/office/drawing/2014/main" id="{38FCA054-3350-8952-628F-77867ED7C5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42924"/>
          <a:ext cx="1142999" cy="1142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283845</xdr:colOff>
      <xdr:row>18</xdr:row>
      <xdr:rowOff>184785</xdr:rowOff>
    </xdr:from>
    <xdr:ext cx="668655" cy="758190"/>
    <xdr:pic>
      <xdr:nvPicPr>
        <xdr:cNvPr id="3" name="Obrázek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6128" r="16128"/>
        <a:stretch/>
      </xdr:blipFill>
      <xdr:spPr>
        <a:xfrm>
          <a:off x="283845" y="3794760"/>
          <a:ext cx="668655" cy="758190"/>
        </a:xfrm>
        <a:prstGeom prst="rect">
          <a:avLst/>
        </a:prstGeom>
        <a:ln>
          <a:noFill/>
        </a:ln>
      </xdr:spPr>
    </xdr:pic>
    <xdr:clientData/>
  </xdr:oneCellAnchor>
  <xdr:twoCellAnchor editAs="oneCell">
    <xdr:from>
      <xdr:col>0</xdr:col>
      <xdr:colOff>114301</xdr:colOff>
      <xdr:row>12</xdr:row>
      <xdr:rowOff>137160</xdr:rowOff>
    </xdr:from>
    <xdr:to>
      <xdr:col>0</xdr:col>
      <xdr:colOff>1009651</xdr:colOff>
      <xdr:row>15</xdr:row>
      <xdr:rowOff>150599</xdr:rowOff>
    </xdr:to>
    <xdr:pic>
      <xdr:nvPicPr>
        <xdr:cNvPr id="6" name="Obráze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a:stretch>
          <a:fillRect/>
        </a:stretch>
      </xdr:blipFill>
      <xdr:spPr>
        <a:xfrm>
          <a:off x="114300" y="2314575"/>
          <a:ext cx="891540" cy="693420"/>
        </a:xfrm>
        <a:prstGeom prst="rect">
          <a:avLst/>
        </a:prstGeom>
      </xdr:spPr>
    </xdr:pic>
    <xdr:clientData/>
  </xdr:twoCellAnchor>
  <xdr:twoCellAnchor editAs="oneCell">
    <xdr:from>
      <xdr:col>0</xdr:col>
      <xdr:colOff>228601</xdr:colOff>
      <xdr:row>4</xdr:row>
      <xdr:rowOff>161721</xdr:rowOff>
    </xdr:from>
    <xdr:to>
      <xdr:col>0</xdr:col>
      <xdr:colOff>1179196</xdr:colOff>
      <xdr:row>7</xdr:row>
      <xdr:rowOff>144576</xdr:rowOff>
    </xdr:to>
    <xdr:pic>
      <xdr:nvPicPr>
        <xdr:cNvPr id="2" name="Obrázek 1">
          <a:extLst>
            <a:ext uri="{FF2B5EF4-FFF2-40B4-BE49-F238E27FC236}">
              <a16:creationId xmlns:a16="http://schemas.microsoft.com/office/drawing/2014/main" id="{069C2734-58CD-F582-2D2F-4B2FAB62918E}"/>
            </a:ext>
          </a:extLst>
        </xdr:cNvPr>
        <xdr:cNvPicPr>
          <a:picLocks noChangeAspect="1"/>
        </xdr:cNvPicPr>
      </xdr:nvPicPr>
      <xdr:blipFill>
        <a:blip xmlns:r="http://schemas.openxmlformats.org/officeDocument/2006/relationships" r:embed="rId3"/>
        <a:stretch>
          <a:fillRect/>
        </a:stretch>
      </xdr:blipFill>
      <xdr:spPr>
        <a:xfrm>
          <a:off x="228601" y="723696"/>
          <a:ext cx="950595" cy="954405"/>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U68"/>
  <sheetViews>
    <sheetView showGridLines="0" tabSelected="1" zoomScale="90" zoomScaleNormal="90" workbookViewId="0">
      <selection activeCell="O13" sqref="O13"/>
    </sheetView>
  </sheetViews>
  <sheetFormatPr defaultColWidth="9" defaultRowHeight="12.75" x14ac:dyDescent="0.2"/>
  <cols>
    <col min="1" max="1" width="23.7109375" customWidth="1"/>
    <col min="2" max="4" width="13.28515625" customWidth="1"/>
    <col min="5" max="6" width="15.42578125" bestFit="1" customWidth="1"/>
    <col min="7" max="15" width="13.28515625" customWidth="1"/>
    <col min="16" max="16" width="10.7109375" customWidth="1"/>
    <col min="17" max="17" width="9.28515625" customWidth="1"/>
    <col min="18" max="18" width="9.140625" style="69" customWidth="1"/>
    <col min="19" max="19" width="8.85546875" customWidth="1"/>
  </cols>
  <sheetData>
    <row r="1" spans="1:21" ht="13.15" customHeight="1" x14ac:dyDescent="0.25">
      <c r="I1" s="60"/>
      <c r="J1" s="110"/>
      <c r="K1" s="111"/>
      <c r="L1" s="111"/>
      <c r="M1" s="110"/>
      <c r="N1" s="110"/>
      <c r="O1" s="111"/>
      <c r="P1" s="133"/>
      <c r="R1"/>
    </row>
    <row r="2" spans="1:21" ht="23.25" x14ac:dyDescent="0.35">
      <c r="C2" s="86" t="s">
        <v>118</v>
      </c>
      <c r="D2" s="86"/>
      <c r="E2" s="86"/>
      <c r="I2" s="60"/>
      <c r="J2" s="110"/>
      <c r="K2" s="111"/>
      <c r="L2" s="111"/>
      <c r="M2" s="110"/>
      <c r="N2" s="277" t="s">
        <v>183</v>
      </c>
      <c r="O2" s="277"/>
      <c r="R2"/>
    </row>
    <row r="3" spans="1:21" ht="15.6" customHeight="1" x14ac:dyDescent="0.25">
      <c r="C3" s="87"/>
      <c r="D3" s="5"/>
      <c r="E3" s="5"/>
      <c r="I3" s="60"/>
      <c r="J3" s="110"/>
      <c r="K3" s="111"/>
      <c r="L3" s="111"/>
      <c r="M3" s="110"/>
      <c r="N3" s="110"/>
      <c r="O3" s="111"/>
      <c r="R3"/>
      <c r="U3" s="1"/>
    </row>
    <row r="4" spans="1:21" ht="15.75" x14ac:dyDescent="0.25">
      <c r="A4" s="221"/>
      <c r="B4" s="145"/>
      <c r="C4" s="146" t="s">
        <v>189</v>
      </c>
      <c r="D4" s="146"/>
      <c r="E4" s="146"/>
      <c r="F4" s="160"/>
      <c r="G4" s="160"/>
      <c r="H4" s="161"/>
      <c r="I4" s="104"/>
      <c r="J4" s="110"/>
      <c r="K4" s="111"/>
      <c r="L4" s="111"/>
      <c r="M4" s="260" t="s">
        <v>173</v>
      </c>
      <c r="N4" s="260"/>
      <c r="O4" s="260"/>
      <c r="P4" s="153"/>
      <c r="R4"/>
    </row>
    <row r="5" spans="1:21" ht="29.25" customHeight="1" x14ac:dyDescent="0.2">
      <c r="A5" s="252"/>
      <c r="B5" s="263" t="s">
        <v>57</v>
      </c>
      <c r="C5" s="264"/>
      <c r="D5" s="265"/>
      <c r="E5" s="19" t="s">
        <v>79</v>
      </c>
      <c r="F5" s="7" t="s">
        <v>81</v>
      </c>
      <c r="G5" s="272" t="s">
        <v>1</v>
      </c>
      <c r="H5" s="273"/>
      <c r="I5" s="37" t="s">
        <v>2</v>
      </c>
      <c r="J5" s="37" t="s">
        <v>3</v>
      </c>
      <c r="K5" s="247" t="s">
        <v>4</v>
      </c>
      <c r="L5" s="248"/>
      <c r="M5" s="247" t="s">
        <v>5</v>
      </c>
      <c r="N5" s="262"/>
      <c r="O5" s="248"/>
      <c r="P5" s="153"/>
      <c r="R5"/>
    </row>
    <row r="6" spans="1:21" ht="17.25" customHeight="1" x14ac:dyDescent="0.2">
      <c r="A6" s="252"/>
      <c r="B6" s="266"/>
      <c r="C6" s="267"/>
      <c r="D6" s="268"/>
      <c r="E6" s="196" t="s">
        <v>74</v>
      </c>
      <c r="F6" s="89" t="s">
        <v>75</v>
      </c>
      <c r="G6" s="40" t="s">
        <v>76</v>
      </c>
      <c r="H6" s="40" t="s">
        <v>77</v>
      </c>
      <c r="I6" s="48" t="s">
        <v>12</v>
      </c>
      <c r="J6" s="33" t="s">
        <v>13</v>
      </c>
      <c r="K6" s="40" t="s">
        <v>78</v>
      </c>
      <c r="L6" s="40" t="s">
        <v>15</v>
      </c>
      <c r="M6" s="80" t="s">
        <v>87</v>
      </c>
      <c r="N6" s="80" t="s">
        <v>88</v>
      </c>
      <c r="O6" s="80" t="s">
        <v>18</v>
      </c>
      <c r="P6" s="153"/>
      <c r="Q6" s="153"/>
      <c r="R6" s="153"/>
    </row>
    <row r="7" spans="1:21" ht="12.75" customHeight="1" x14ac:dyDescent="0.2">
      <c r="A7" s="252"/>
      <c r="B7" s="254" t="s">
        <v>147</v>
      </c>
      <c r="C7" s="255"/>
      <c r="D7" s="256"/>
      <c r="E7" s="186" t="s">
        <v>139</v>
      </c>
      <c r="F7" s="20">
        <v>52</v>
      </c>
      <c r="G7" s="210">
        <v>92.54</v>
      </c>
      <c r="H7" s="113">
        <v>16.190000000000001</v>
      </c>
      <c r="I7" s="91">
        <v>1317</v>
      </c>
      <c r="J7" s="116">
        <v>18.02</v>
      </c>
      <c r="K7" s="113">
        <v>0.77</v>
      </c>
      <c r="L7" s="91">
        <v>72</v>
      </c>
      <c r="M7" s="223">
        <v>6755</v>
      </c>
      <c r="N7" s="224">
        <v>1182</v>
      </c>
      <c r="O7" s="226">
        <v>73</v>
      </c>
      <c r="P7" s="153"/>
      <c r="Q7" s="153"/>
      <c r="R7" s="153"/>
    </row>
    <row r="8" spans="1:21" ht="12.75" customHeight="1" x14ac:dyDescent="0.2">
      <c r="A8" s="252"/>
      <c r="B8" s="254" t="s">
        <v>148</v>
      </c>
      <c r="C8" s="255"/>
      <c r="D8" s="256"/>
      <c r="E8" s="186" t="s">
        <v>140</v>
      </c>
      <c r="F8" s="20">
        <v>54</v>
      </c>
      <c r="G8" s="210">
        <v>81.38</v>
      </c>
      <c r="H8" s="113">
        <v>16.190000000000001</v>
      </c>
      <c r="I8" s="91">
        <v>1256</v>
      </c>
      <c r="J8" s="116">
        <v>20.6</v>
      </c>
      <c r="K8" s="113">
        <v>0.73</v>
      </c>
      <c r="L8" s="91">
        <v>60</v>
      </c>
      <c r="M8" s="223">
        <v>7243</v>
      </c>
      <c r="N8" s="224">
        <v>1441</v>
      </c>
      <c r="O8" s="226">
        <v>89</v>
      </c>
      <c r="P8" s="153"/>
      <c r="Q8" s="153"/>
      <c r="R8" s="153"/>
    </row>
    <row r="9" spans="1:21" ht="12.75" customHeight="1" x14ac:dyDescent="0.2">
      <c r="A9" s="252"/>
      <c r="B9" s="254" t="s">
        <v>149</v>
      </c>
      <c r="C9" s="255"/>
      <c r="D9" s="256"/>
      <c r="E9" s="186" t="s">
        <v>141</v>
      </c>
      <c r="F9" s="14">
        <v>56</v>
      </c>
      <c r="G9" s="149">
        <v>65.3</v>
      </c>
      <c r="H9" s="113">
        <v>16.190000000000001</v>
      </c>
      <c r="I9" s="120">
        <v>1321</v>
      </c>
      <c r="J9" s="121">
        <v>27.1</v>
      </c>
      <c r="K9" s="149">
        <v>0.73</v>
      </c>
      <c r="L9" s="120">
        <v>48</v>
      </c>
      <c r="M9" s="223">
        <v>7248</v>
      </c>
      <c r="N9" s="224">
        <v>1797</v>
      </c>
      <c r="O9" s="226">
        <v>111</v>
      </c>
      <c r="P9" s="153"/>
      <c r="Q9" s="153"/>
      <c r="R9" s="153"/>
      <c r="S9" s="150"/>
    </row>
    <row r="10" spans="1:21" ht="15" customHeight="1" x14ac:dyDescent="0.2">
      <c r="B10" s="253" t="s">
        <v>178</v>
      </c>
      <c r="C10" s="253"/>
      <c r="D10" s="253"/>
      <c r="E10" s="253"/>
      <c r="F10" s="253"/>
      <c r="G10" s="253"/>
      <c r="H10" s="253"/>
      <c r="I10" s="253"/>
      <c r="J10" s="253"/>
      <c r="K10" s="253"/>
      <c r="L10" s="253"/>
      <c r="M10" s="253"/>
      <c r="N10" s="253"/>
      <c r="O10" s="253"/>
      <c r="P10" s="124"/>
      <c r="Q10" s="150"/>
      <c r="R10"/>
    </row>
    <row r="11" spans="1:21" s="92" customFormat="1" ht="11.25" customHeight="1" x14ac:dyDescent="0.2">
      <c r="B11" s="44" t="s">
        <v>142</v>
      </c>
      <c r="C11" s="147"/>
      <c r="D11" s="171"/>
      <c r="E11" s="153"/>
      <c r="F11" s="154"/>
      <c r="G11" s="155"/>
      <c r="H11" s="155"/>
      <c r="I11" s="154"/>
      <c r="J11" s="154"/>
      <c r="K11" s="155"/>
      <c r="L11" s="156"/>
      <c r="M11" s="153"/>
      <c r="N11" s="153"/>
      <c r="O11" s="153"/>
      <c r="P11" s="124"/>
      <c r="Q11" s="153"/>
    </row>
    <row r="12" spans="1:21" s="92" customFormat="1" x14ac:dyDescent="0.2">
      <c r="B12" s="193"/>
      <c r="C12" s="193"/>
      <c r="D12" s="194"/>
      <c r="E12" s="174"/>
      <c r="F12" s="154"/>
      <c r="G12" s="155"/>
      <c r="H12" s="155"/>
      <c r="I12" s="154"/>
      <c r="J12" s="154"/>
      <c r="K12" s="155"/>
      <c r="L12" s="156"/>
      <c r="M12" s="153"/>
      <c r="N12" s="153"/>
      <c r="O12" s="153"/>
      <c r="P12" s="22"/>
      <c r="Q12" s="153"/>
    </row>
    <row r="13" spans="1:21" s="92" customFormat="1" x14ac:dyDescent="0.2">
      <c r="B13" s="157"/>
      <c r="C13" s="151"/>
      <c r="D13" s="152"/>
      <c r="E13" s="97"/>
      <c r="F13" s="102"/>
      <c r="G13" s="103"/>
      <c r="H13" s="103"/>
      <c r="I13" s="102"/>
      <c r="J13" s="102"/>
      <c r="K13" s="155"/>
      <c r="L13" s="156"/>
      <c r="M13" s="153"/>
      <c r="N13" s="153"/>
      <c r="O13" s="153"/>
      <c r="P13" s="24"/>
      <c r="Q13" s="153"/>
    </row>
    <row r="14" spans="1:21" s="92" customFormat="1" x14ac:dyDescent="0.2">
      <c r="B14" s="157"/>
      <c r="C14" s="151"/>
      <c r="D14" s="152"/>
      <c r="E14" s="97"/>
      <c r="F14" s="102"/>
      <c r="G14" s="103"/>
      <c r="H14" s="103"/>
      <c r="I14" s="102"/>
      <c r="J14" s="102"/>
      <c r="K14" s="155"/>
      <c r="L14" s="156"/>
      <c r="M14" s="153"/>
      <c r="N14" s="153"/>
      <c r="O14" s="153"/>
      <c r="P14" s="115"/>
      <c r="Q14" s="153"/>
    </row>
    <row r="15" spans="1:21" ht="18" customHeight="1" x14ac:dyDescent="0.35">
      <c r="C15" s="5" t="s">
        <v>82</v>
      </c>
      <c r="D15" s="86"/>
      <c r="E15" s="86"/>
      <c r="I15" s="60"/>
      <c r="J15" s="110"/>
      <c r="K15" s="111"/>
      <c r="L15" s="111"/>
      <c r="M15" s="162"/>
      <c r="O15" s="163"/>
      <c r="P15" s="115"/>
      <c r="Q15" s="153"/>
      <c r="R15" s="92"/>
      <c r="S15" s="92"/>
      <c r="T15" s="92"/>
      <c r="U15" s="1"/>
    </row>
    <row r="16" spans="1:21" ht="17.45" customHeight="1" x14ac:dyDescent="0.25">
      <c r="B16" s="88"/>
      <c r="C16" s="164" t="s">
        <v>83</v>
      </c>
      <c r="D16" s="5"/>
      <c r="E16" s="5"/>
      <c r="F16" s="160"/>
      <c r="I16" s="60"/>
      <c r="J16" s="110"/>
      <c r="K16" s="111"/>
      <c r="L16" s="111"/>
      <c r="M16" s="222" t="s">
        <v>84</v>
      </c>
      <c r="N16" s="278" t="s">
        <v>172</v>
      </c>
      <c r="O16" s="278"/>
      <c r="P16" s="115"/>
      <c r="Q16" s="153"/>
      <c r="R16" s="92"/>
      <c r="S16" s="92"/>
      <c r="T16" s="92"/>
      <c r="U16" s="1"/>
    </row>
    <row r="17" spans="1:21" ht="25.5" x14ac:dyDescent="0.2">
      <c r="B17" s="263" t="s">
        <v>57</v>
      </c>
      <c r="C17" s="264"/>
      <c r="D17" s="265"/>
      <c r="E17" s="19" t="s">
        <v>79</v>
      </c>
      <c r="F17" s="7" t="s">
        <v>0</v>
      </c>
      <c r="G17" s="272" t="s">
        <v>1</v>
      </c>
      <c r="H17" s="273"/>
      <c r="I17" s="80" t="s">
        <v>2</v>
      </c>
      <c r="J17" s="107" t="s">
        <v>3</v>
      </c>
      <c r="K17" s="247" t="s">
        <v>4</v>
      </c>
      <c r="L17" s="248"/>
      <c r="M17" s="249" t="s">
        <v>5</v>
      </c>
      <c r="N17" s="249"/>
      <c r="O17" s="249"/>
      <c r="P17" s="22"/>
      <c r="Q17" s="274"/>
      <c r="R17" s="274"/>
      <c r="U17" s="1"/>
    </row>
    <row r="18" spans="1:21" ht="14.25" x14ac:dyDescent="0.2">
      <c r="B18" s="266"/>
      <c r="C18" s="267"/>
      <c r="D18" s="268"/>
      <c r="E18" s="19" t="s">
        <v>74</v>
      </c>
      <c r="F18" s="89" t="s">
        <v>9</v>
      </c>
      <c r="G18" s="165" t="s">
        <v>10</v>
      </c>
      <c r="H18" s="40" t="s">
        <v>11</v>
      </c>
      <c r="I18" s="48" t="s">
        <v>12</v>
      </c>
      <c r="J18" s="33" t="s">
        <v>13</v>
      </c>
      <c r="K18" s="40" t="s">
        <v>14</v>
      </c>
      <c r="L18" s="40" t="s">
        <v>15</v>
      </c>
      <c r="M18" s="80" t="s">
        <v>16</v>
      </c>
      <c r="N18" s="80" t="s">
        <v>17</v>
      </c>
      <c r="O18" s="80" t="s">
        <v>18</v>
      </c>
      <c r="P18" s="24"/>
      <c r="Q18" s="130"/>
      <c r="R18" s="130"/>
    </row>
    <row r="19" spans="1:21" x14ac:dyDescent="0.2">
      <c r="B19" s="269" t="s">
        <v>106</v>
      </c>
      <c r="C19" s="270"/>
      <c r="D19" s="271"/>
      <c r="E19" s="49" t="s">
        <v>101</v>
      </c>
      <c r="F19" s="166">
        <v>3.53</v>
      </c>
      <c r="G19" s="90">
        <f>1/(0.5*0.25*0.3)</f>
        <v>26.666666666666668</v>
      </c>
      <c r="H19" s="167">
        <v>8</v>
      </c>
      <c r="I19" s="167">
        <v>900</v>
      </c>
      <c r="J19" s="168">
        <v>22</v>
      </c>
      <c r="K19" s="112">
        <v>1.5</v>
      </c>
      <c r="L19" s="167">
        <v>40</v>
      </c>
      <c r="M19" s="225">
        <v>5360</v>
      </c>
      <c r="N19" s="226">
        <v>1608</v>
      </c>
      <c r="O19" s="226">
        <v>201</v>
      </c>
      <c r="P19" s="115"/>
      <c r="Q19" s="131"/>
      <c r="R19" s="132"/>
    </row>
    <row r="20" spans="1:21" x14ac:dyDescent="0.2">
      <c r="B20" s="269" t="s">
        <v>107</v>
      </c>
      <c r="C20" s="270"/>
      <c r="D20" s="271"/>
      <c r="E20" s="20" t="s">
        <v>102</v>
      </c>
      <c r="F20" s="166">
        <v>4.41</v>
      </c>
      <c r="G20" s="90">
        <f>1/(0.5*0.25*0.375)</f>
        <v>21.333333333333332</v>
      </c>
      <c r="H20" s="91">
        <v>8</v>
      </c>
      <c r="I20" s="91">
        <v>900</v>
      </c>
      <c r="J20" s="116">
        <v>27.5</v>
      </c>
      <c r="K20" s="116">
        <v>1.5</v>
      </c>
      <c r="L20" s="91">
        <v>32</v>
      </c>
      <c r="M20" s="225">
        <v>5333</v>
      </c>
      <c r="N20" s="226">
        <v>2000</v>
      </c>
      <c r="O20" s="226">
        <v>250</v>
      </c>
      <c r="P20" s="117"/>
      <c r="Q20" s="131"/>
      <c r="R20" s="132"/>
    </row>
    <row r="21" spans="1:21" x14ac:dyDescent="0.2">
      <c r="A21" s="92"/>
      <c r="B21" s="269" t="s">
        <v>108</v>
      </c>
      <c r="C21" s="270"/>
      <c r="D21" s="271"/>
      <c r="E21" s="49" t="s">
        <v>103</v>
      </c>
      <c r="F21" s="166">
        <v>5.8819999999999997</v>
      </c>
      <c r="G21" s="93">
        <v>16</v>
      </c>
      <c r="H21" s="91">
        <v>8</v>
      </c>
      <c r="I21" s="91">
        <v>900</v>
      </c>
      <c r="J21" s="116">
        <v>36.700000000000003</v>
      </c>
      <c r="K21" s="116">
        <v>1.5</v>
      </c>
      <c r="L21" s="91">
        <v>24</v>
      </c>
      <c r="M21" s="225">
        <v>5120</v>
      </c>
      <c r="N21" s="226">
        <v>2560</v>
      </c>
      <c r="O21" s="226">
        <v>320</v>
      </c>
      <c r="P21" s="117"/>
      <c r="Q21" s="131"/>
      <c r="R21" s="132"/>
    </row>
    <row r="22" spans="1:21" x14ac:dyDescent="0.2">
      <c r="A22" s="92"/>
      <c r="B22" t="s">
        <v>155</v>
      </c>
      <c r="I22" s="60"/>
      <c r="J22" s="110"/>
      <c r="K22" s="111"/>
      <c r="L22" s="111"/>
      <c r="M22" s="110"/>
      <c r="N22" s="110"/>
      <c r="O22" s="111"/>
      <c r="P22" s="118"/>
      <c r="Q22" s="69"/>
      <c r="R22"/>
    </row>
    <row r="23" spans="1:21" x14ac:dyDescent="0.2">
      <c r="B23" s="94" t="s">
        <v>143</v>
      </c>
      <c r="C23" s="92"/>
      <c r="D23" s="92"/>
      <c r="E23" s="92"/>
      <c r="F23" s="92"/>
      <c r="G23" s="92"/>
      <c r="H23" s="92"/>
      <c r="I23" s="119"/>
      <c r="J23" s="169"/>
      <c r="K23" s="111"/>
      <c r="L23" s="111"/>
      <c r="M23" s="110"/>
      <c r="N23" s="110"/>
      <c r="O23" s="111"/>
      <c r="P23" s="118"/>
      <c r="Q23" s="69"/>
      <c r="R23"/>
    </row>
    <row r="24" spans="1:21" x14ac:dyDescent="0.2">
      <c r="B24" s="94"/>
      <c r="C24" s="92"/>
      <c r="D24" s="92"/>
      <c r="E24" s="92"/>
      <c r="F24" s="92"/>
      <c r="G24" s="92"/>
      <c r="H24" s="92"/>
      <c r="I24" s="119"/>
      <c r="J24" s="169"/>
      <c r="K24" s="111"/>
      <c r="L24" s="111"/>
      <c r="M24" s="110"/>
      <c r="N24" s="110"/>
      <c r="O24" s="111"/>
      <c r="P24" s="118"/>
      <c r="Q24" s="69"/>
      <c r="R24"/>
    </row>
    <row r="25" spans="1:21" s="92" customFormat="1" ht="15.75" x14ac:dyDescent="0.25">
      <c r="B25" s="157"/>
      <c r="C25" s="146" t="s">
        <v>80</v>
      </c>
      <c r="D25" s="148"/>
      <c r="E25" s="158"/>
      <c r="F25" s="159"/>
      <c r="G25" s="103"/>
      <c r="H25" s="103"/>
      <c r="I25" s="102"/>
      <c r="J25" s="102"/>
      <c r="K25" s="155"/>
      <c r="L25" s="156"/>
      <c r="M25" s="170" t="s">
        <v>84</v>
      </c>
      <c r="N25" s="278" t="s">
        <v>85</v>
      </c>
      <c r="O25" s="278"/>
      <c r="P25" s="115"/>
      <c r="Q25" s="153"/>
    </row>
    <row r="26" spans="1:21" ht="25.5" x14ac:dyDescent="0.2">
      <c r="B26" s="263" t="s">
        <v>57</v>
      </c>
      <c r="C26" s="264"/>
      <c r="D26" s="265"/>
      <c r="E26" s="19" t="s">
        <v>79</v>
      </c>
      <c r="F26" s="7" t="s">
        <v>0</v>
      </c>
      <c r="G26" s="272" t="s">
        <v>1</v>
      </c>
      <c r="H26" s="273"/>
      <c r="I26" s="80" t="s">
        <v>2</v>
      </c>
      <c r="J26" s="107" t="s">
        <v>3</v>
      </c>
      <c r="K26" s="247" t="s">
        <v>4</v>
      </c>
      <c r="L26" s="248"/>
      <c r="M26" s="247" t="s">
        <v>5</v>
      </c>
      <c r="N26" s="262"/>
      <c r="O26" s="248"/>
      <c r="P26" s="117"/>
      <c r="Q26" s="274"/>
      <c r="R26" s="274"/>
    </row>
    <row r="27" spans="1:21" ht="14.25" x14ac:dyDescent="0.2">
      <c r="B27" s="266"/>
      <c r="C27" s="267"/>
      <c r="D27" s="268"/>
      <c r="E27" s="19" t="s">
        <v>74</v>
      </c>
      <c r="F27" s="89" t="s">
        <v>9</v>
      </c>
      <c r="G27" s="40" t="s">
        <v>10</v>
      </c>
      <c r="H27" s="40" t="s">
        <v>11</v>
      </c>
      <c r="I27" s="48" t="s">
        <v>12</v>
      </c>
      <c r="J27" s="33" t="s">
        <v>13</v>
      </c>
      <c r="K27" s="40" t="s">
        <v>14</v>
      </c>
      <c r="L27" s="40" t="s">
        <v>15</v>
      </c>
      <c r="M27" s="80" t="s">
        <v>16</v>
      </c>
      <c r="N27" s="80" t="s">
        <v>17</v>
      </c>
      <c r="O27" s="80" t="s">
        <v>18</v>
      </c>
      <c r="P27" s="115"/>
      <c r="Q27" s="130"/>
      <c r="R27" s="130"/>
    </row>
    <row r="28" spans="1:21" x14ac:dyDescent="0.2">
      <c r="B28" s="257" t="s">
        <v>109</v>
      </c>
      <c r="C28" s="258"/>
      <c r="D28" s="259"/>
      <c r="E28" s="49" t="s">
        <v>105</v>
      </c>
      <c r="F28" s="95">
        <v>2.5510000000000002</v>
      </c>
      <c r="G28" s="93">
        <v>32</v>
      </c>
      <c r="H28" s="91">
        <v>8</v>
      </c>
      <c r="I28" s="120">
        <v>980</v>
      </c>
      <c r="J28" s="121">
        <v>20</v>
      </c>
      <c r="K28" s="116">
        <v>1.5</v>
      </c>
      <c r="L28" s="91">
        <v>48</v>
      </c>
      <c r="M28" s="225">
        <v>4576</v>
      </c>
      <c r="N28" s="226">
        <v>1144</v>
      </c>
      <c r="O28" s="226">
        <v>143</v>
      </c>
      <c r="P28" s="85"/>
      <c r="Q28" s="131"/>
      <c r="R28" s="132"/>
    </row>
    <row r="29" spans="1:21" x14ac:dyDescent="0.2">
      <c r="B29" s="257" t="s">
        <v>110</v>
      </c>
      <c r="C29" s="258"/>
      <c r="D29" s="259"/>
      <c r="E29" s="20" t="s">
        <v>101</v>
      </c>
      <c r="F29" s="95">
        <v>3.0609999999999999</v>
      </c>
      <c r="G29" s="96">
        <f>1/(0.5*0.25*0.3)</f>
        <v>26.666666666666668</v>
      </c>
      <c r="H29" s="91">
        <v>8</v>
      </c>
      <c r="I29" s="120">
        <v>980</v>
      </c>
      <c r="J29" s="121">
        <v>24</v>
      </c>
      <c r="K29" s="116">
        <v>1.5</v>
      </c>
      <c r="L29" s="91">
        <v>40</v>
      </c>
      <c r="M29" s="225">
        <v>4853</v>
      </c>
      <c r="N29" s="226">
        <v>1456</v>
      </c>
      <c r="O29" s="226">
        <v>182</v>
      </c>
      <c r="P29" s="85"/>
      <c r="Q29" s="131"/>
      <c r="R29" s="132"/>
    </row>
    <row r="30" spans="1:21" x14ac:dyDescent="0.2">
      <c r="B30" s="257" t="s">
        <v>111</v>
      </c>
      <c r="C30" s="258"/>
      <c r="D30" s="259"/>
      <c r="E30" s="49" t="s">
        <v>102</v>
      </c>
      <c r="F30" s="95">
        <v>3.827</v>
      </c>
      <c r="G30" s="90">
        <f>1/(0.5*0.25*0.375)</f>
        <v>21.333333333333332</v>
      </c>
      <c r="H30" s="91">
        <v>8</v>
      </c>
      <c r="I30" s="120">
        <v>980</v>
      </c>
      <c r="J30" s="121">
        <v>30</v>
      </c>
      <c r="K30" s="116">
        <v>1.5</v>
      </c>
      <c r="L30" s="91">
        <v>32</v>
      </c>
      <c r="M30" s="225">
        <v>4651</v>
      </c>
      <c r="N30" s="226">
        <v>1744</v>
      </c>
      <c r="O30" s="226">
        <v>218</v>
      </c>
      <c r="P30" s="85"/>
      <c r="Q30" s="131"/>
      <c r="R30" s="132"/>
    </row>
    <row r="31" spans="1:21" ht="13.5" customHeight="1" x14ac:dyDescent="0.2">
      <c r="B31" t="s">
        <v>19</v>
      </c>
      <c r="C31" s="52"/>
      <c r="D31" s="52"/>
      <c r="E31" s="52"/>
      <c r="F31" s="97"/>
      <c r="G31" s="97"/>
      <c r="H31" s="98"/>
      <c r="I31" s="122"/>
      <c r="J31" s="123"/>
      <c r="K31" s="123"/>
      <c r="L31" s="122"/>
      <c r="M31" s="122"/>
      <c r="N31" s="122"/>
      <c r="O31" s="123"/>
      <c r="P31" s="85"/>
      <c r="R31"/>
    </row>
    <row r="32" spans="1:21" x14ac:dyDescent="0.2">
      <c r="C32" s="52"/>
      <c r="D32" s="52"/>
      <c r="E32" s="52"/>
      <c r="F32" s="97"/>
      <c r="G32" s="97"/>
      <c r="H32" s="98"/>
      <c r="I32" s="122"/>
      <c r="J32" s="123"/>
      <c r="K32" s="123"/>
      <c r="L32" s="122"/>
      <c r="M32" s="122"/>
      <c r="N32" s="122"/>
      <c r="O32" s="123"/>
      <c r="P32" s="22"/>
      <c r="R32"/>
    </row>
    <row r="33" spans="2:18" ht="15.6" customHeight="1" x14ac:dyDescent="0.25">
      <c r="B33" s="88"/>
      <c r="C33" s="99" t="s">
        <v>20</v>
      </c>
      <c r="D33" s="100"/>
      <c r="E33" s="100"/>
      <c r="F33" s="92"/>
      <c r="G33" s="92"/>
      <c r="H33" s="92"/>
      <c r="I33" s="119"/>
      <c r="J33" s="110"/>
      <c r="K33" s="111"/>
      <c r="L33" s="111"/>
      <c r="M33" s="261" t="s">
        <v>174</v>
      </c>
      <c r="N33" s="261"/>
      <c r="O33" s="261"/>
      <c r="P33" s="24"/>
      <c r="R33"/>
    </row>
    <row r="34" spans="2:18" ht="25.5" x14ac:dyDescent="0.2">
      <c r="B34" s="263" t="s">
        <v>57</v>
      </c>
      <c r="C34" s="264"/>
      <c r="D34" s="265"/>
      <c r="E34" s="19" t="s">
        <v>79</v>
      </c>
      <c r="F34" s="7" t="s">
        <v>0</v>
      </c>
      <c r="G34" s="272" t="s">
        <v>1</v>
      </c>
      <c r="H34" s="273"/>
      <c r="I34" s="80" t="s">
        <v>2</v>
      </c>
      <c r="J34" s="107" t="s">
        <v>3</v>
      </c>
      <c r="K34" s="247" t="s">
        <v>4</v>
      </c>
      <c r="L34" s="248"/>
      <c r="M34" s="247" t="s">
        <v>5</v>
      </c>
      <c r="N34" s="262"/>
      <c r="O34" s="248"/>
      <c r="P34" s="117"/>
      <c r="Q34" s="274"/>
      <c r="R34" s="274"/>
    </row>
    <row r="35" spans="2:18" x14ac:dyDescent="0.2">
      <c r="B35" s="266"/>
      <c r="C35" s="267"/>
      <c r="D35" s="268"/>
      <c r="E35" s="19" t="s">
        <v>74</v>
      </c>
      <c r="F35" s="89" t="s">
        <v>9</v>
      </c>
      <c r="G35" s="40" t="s">
        <v>21</v>
      </c>
      <c r="H35" s="40" t="s">
        <v>22</v>
      </c>
      <c r="I35" s="48" t="s">
        <v>12</v>
      </c>
      <c r="J35" s="33" t="s">
        <v>13</v>
      </c>
      <c r="K35" s="40" t="s">
        <v>23</v>
      </c>
      <c r="L35" s="40" t="s">
        <v>15</v>
      </c>
      <c r="M35" s="80" t="s">
        <v>24</v>
      </c>
      <c r="N35" s="80" t="s">
        <v>25</v>
      </c>
      <c r="O35" s="80" t="s">
        <v>18</v>
      </c>
      <c r="P35" s="117"/>
      <c r="Q35" s="130"/>
      <c r="R35" s="130"/>
    </row>
    <row r="36" spans="2:18" x14ac:dyDescent="0.2">
      <c r="B36" s="257" t="s">
        <v>112</v>
      </c>
      <c r="C36" s="258"/>
      <c r="D36" s="259"/>
      <c r="E36" s="49" t="s">
        <v>105</v>
      </c>
      <c r="F36" s="101">
        <v>1.67</v>
      </c>
      <c r="G36" s="93">
        <v>32</v>
      </c>
      <c r="H36" s="91">
        <v>8</v>
      </c>
      <c r="I36" s="91">
        <v>1295</v>
      </c>
      <c r="J36" s="112">
        <v>26.6</v>
      </c>
      <c r="K36" s="116">
        <v>1.5</v>
      </c>
      <c r="L36" s="91">
        <v>48</v>
      </c>
      <c r="M36" s="225">
        <v>5632</v>
      </c>
      <c r="N36" s="226">
        <v>1408</v>
      </c>
      <c r="O36" s="226">
        <v>176</v>
      </c>
      <c r="P36" s="117"/>
      <c r="Q36" s="131"/>
      <c r="R36" s="132"/>
    </row>
    <row r="37" spans="2:18" x14ac:dyDescent="0.2">
      <c r="B37" s="257" t="s">
        <v>113</v>
      </c>
      <c r="C37" s="258"/>
      <c r="D37" s="259"/>
      <c r="E37" s="20" t="s">
        <v>101</v>
      </c>
      <c r="F37" s="101">
        <v>2</v>
      </c>
      <c r="G37" s="96">
        <f>1/(0.5*0.25*0.3)</f>
        <v>26.666666666666668</v>
      </c>
      <c r="H37" s="91">
        <v>8</v>
      </c>
      <c r="I37" s="91">
        <v>1295</v>
      </c>
      <c r="J37" s="112">
        <v>31.9</v>
      </c>
      <c r="K37" s="116">
        <v>1.5</v>
      </c>
      <c r="L37" s="91">
        <v>40</v>
      </c>
      <c r="M37" s="225">
        <v>5627</v>
      </c>
      <c r="N37" s="226">
        <v>1688</v>
      </c>
      <c r="O37" s="226">
        <v>211</v>
      </c>
      <c r="P37" s="85"/>
      <c r="Q37" s="131"/>
      <c r="R37" s="132"/>
    </row>
    <row r="38" spans="2:18" x14ac:dyDescent="0.2">
      <c r="B38" s="257" t="s">
        <v>114</v>
      </c>
      <c r="C38" s="258"/>
      <c r="D38" s="259"/>
      <c r="E38" s="49" t="s">
        <v>102</v>
      </c>
      <c r="F38" s="101">
        <v>2.5</v>
      </c>
      <c r="G38" s="90">
        <f>1/(0.5*0.25*0.375)</f>
        <v>21.333333333333332</v>
      </c>
      <c r="H38" s="91">
        <v>8</v>
      </c>
      <c r="I38" s="91">
        <v>1295</v>
      </c>
      <c r="J38" s="112">
        <v>39.799999999999997</v>
      </c>
      <c r="K38" s="116">
        <v>1.5</v>
      </c>
      <c r="L38" s="91">
        <v>32</v>
      </c>
      <c r="M38" s="225">
        <v>5440</v>
      </c>
      <c r="N38" s="226">
        <v>2040</v>
      </c>
      <c r="O38" s="226">
        <v>255</v>
      </c>
      <c r="P38" s="85"/>
      <c r="Q38" s="131"/>
      <c r="R38" s="132"/>
    </row>
    <row r="39" spans="2:18" x14ac:dyDescent="0.2">
      <c r="B39" t="s">
        <v>26</v>
      </c>
      <c r="C39" s="52"/>
      <c r="D39" s="52"/>
      <c r="E39" s="52"/>
      <c r="F39" s="97"/>
      <c r="G39" s="102"/>
      <c r="H39" s="103"/>
      <c r="I39" s="103"/>
      <c r="J39" s="102"/>
      <c r="K39" s="102"/>
      <c r="L39" s="103"/>
      <c r="M39" s="103"/>
      <c r="N39" s="125"/>
      <c r="O39" s="125"/>
      <c r="P39" s="85"/>
      <c r="R39"/>
    </row>
    <row r="40" spans="2:18" x14ac:dyDescent="0.2">
      <c r="B40" s="94" t="s">
        <v>144</v>
      </c>
      <c r="P40" s="128"/>
      <c r="R40"/>
    </row>
    <row r="41" spans="2:18" x14ac:dyDescent="0.2">
      <c r="B41" s="94"/>
      <c r="R41"/>
    </row>
    <row r="42" spans="2:18" ht="15.75" x14ac:dyDescent="0.25">
      <c r="B42" s="32"/>
      <c r="C42" s="5" t="s">
        <v>27</v>
      </c>
      <c r="D42" s="5"/>
      <c r="E42" s="104"/>
      <c r="I42" s="60"/>
      <c r="J42" s="110"/>
      <c r="K42" s="111"/>
      <c r="L42" s="111"/>
      <c r="M42" s="261" t="s">
        <v>175</v>
      </c>
      <c r="N42" s="261"/>
      <c r="O42" s="261"/>
      <c r="R42"/>
    </row>
    <row r="43" spans="2:18" ht="39.6" customHeight="1" x14ac:dyDescent="0.2">
      <c r="B43" s="263" t="s">
        <v>57</v>
      </c>
      <c r="C43" s="264"/>
      <c r="D43" s="265"/>
      <c r="E43" s="19" t="s">
        <v>79</v>
      </c>
      <c r="F43" s="105" t="s">
        <v>0</v>
      </c>
      <c r="G43" s="275" t="s">
        <v>1</v>
      </c>
      <c r="H43" s="276"/>
      <c r="I43" s="126" t="s">
        <v>2</v>
      </c>
      <c r="J43" s="107" t="s">
        <v>3</v>
      </c>
      <c r="K43" s="250" t="s">
        <v>4</v>
      </c>
      <c r="L43" s="251"/>
      <c r="M43" s="247" t="s">
        <v>5</v>
      </c>
      <c r="N43" s="262"/>
      <c r="O43" s="248"/>
      <c r="Q43" s="274"/>
      <c r="R43" s="274"/>
    </row>
    <row r="44" spans="2:18" ht="14.25" x14ac:dyDescent="0.2">
      <c r="B44" s="266"/>
      <c r="C44" s="267"/>
      <c r="D44" s="268"/>
      <c r="E44" s="19" t="s">
        <v>74</v>
      </c>
      <c r="F44" s="89" t="s">
        <v>9</v>
      </c>
      <c r="G44" s="40" t="s">
        <v>10</v>
      </c>
      <c r="H44" s="40" t="s">
        <v>11</v>
      </c>
      <c r="I44" s="48" t="s">
        <v>12</v>
      </c>
      <c r="J44" s="33" t="s">
        <v>13</v>
      </c>
      <c r="K44" s="40" t="s">
        <v>14</v>
      </c>
      <c r="L44" s="40" t="s">
        <v>15</v>
      </c>
      <c r="M44" s="80" t="s">
        <v>16</v>
      </c>
      <c r="N44" s="80" t="s">
        <v>17</v>
      </c>
      <c r="O44" s="80" t="s">
        <v>18</v>
      </c>
      <c r="Q44" s="130"/>
      <c r="R44" s="130"/>
    </row>
    <row r="45" spans="2:18" x14ac:dyDescent="0.2">
      <c r="B45" s="257" t="s">
        <v>115</v>
      </c>
      <c r="C45" s="258"/>
      <c r="D45" s="259"/>
      <c r="E45" s="186" t="s">
        <v>105</v>
      </c>
      <c r="F45" s="20">
        <v>1.56</v>
      </c>
      <c r="G45" s="95">
        <v>32</v>
      </c>
      <c r="H45" s="20">
        <v>8</v>
      </c>
      <c r="I45" s="57">
        <v>1430</v>
      </c>
      <c r="J45" s="127">
        <v>29.4</v>
      </c>
      <c r="K45" s="127">
        <v>1.5</v>
      </c>
      <c r="L45" s="91">
        <v>48</v>
      </c>
      <c r="M45" s="113">
        <v>7040</v>
      </c>
      <c r="N45" s="114">
        <v>1760</v>
      </c>
      <c r="O45" s="114">
        <v>220</v>
      </c>
      <c r="Q45" s="131"/>
      <c r="R45" s="132"/>
    </row>
    <row r="46" spans="2:18" x14ac:dyDescent="0.2">
      <c r="B46" s="257" t="s">
        <v>116</v>
      </c>
      <c r="C46" s="258"/>
      <c r="D46" s="259"/>
      <c r="E46" s="14" t="s">
        <v>101</v>
      </c>
      <c r="F46" s="20">
        <v>1.88</v>
      </c>
      <c r="G46" s="96">
        <f>1/(0.5*0.25*0.3)</f>
        <v>26.666666666666668</v>
      </c>
      <c r="H46" s="20">
        <v>8</v>
      </c>
      <c r="I46" s="57">
        <v>1430</v>
      </c>
      <c r="J46" s="127">
        <v>35.299999999999997</v>
      </c>
      <c r="K46" s="127">
        <v>1.5</v>
      </c>
      <c r="L46" s="91">
        <v>40</v>
      </c>
      <c r="M46" s="113">
        <v>6933</v>
      </c>
      <c r="N46" s="114">
        <v>2080</v>
      </c>
      <c r="O46" s="114">
        <v>260</v>
      </c>
      <c r="Q46" s="131"/>
      <c r="R46" s="132"/>
    </row>
    <row r="47" spans="2:18" x14ac:dyDescent="0.2">
      <c r="B47" s="257" t="s">
        <v>117</v>
      </c>
      <c r="C47" s="258"/>
      <c r="D47" s="259"/>
      <c r="E47" s="14" t="s">
        <v>104</v>
      </c>
      <c r="F47" s="20">
        <v>2.34</v>
      </c>
      <c r="G47" s="90">
        <f>1/(0.5*0.25*0.375)</f>
        <v>21.333333333333332</v>
      </c>
      <c r="H47" s="20">
        <v>8</v>
      </c>
      <c r="I47" s="57">
        <v>1430</v>
      </c>
      <c r="J47" s="127">
        <v>44.1</v>
      </c>
      <c r="K47" s="127">
        <v>1.5</v>
      </c>
      <c r="L47" s="91">
        <v>32</v>
      </c>
      <c r="M47" s="113">
        <v>6848</v>
      </c>
      <c r="N47" s="114">
        <v>2568</v>
      </c>
      <c r="O47" s="114">
        <v>321</v>
      </c>
      <c r="Q47" s="131"/>
      <c r="R47" s="132"/>
    </row>
    <row r="48" spans="2:18" x14ac:dyDescent="0.2">
      <c r="B48" t="s">
        <v>28</v>
      </c>
      <c r="R48"/>
    </row>
    <row r="49" spans="2:18" x14ac:dyDescent="0.2">
      <c r="B49" s="94" t="s">
        <v>144</v>
      </c>
      <c r="R49"/>
    </row>
    <row r="50" spans="2:18" x14ac:dyDescent="0.2">
      <c r="B50" t="s">
        <v>145</v>
      </c>
      <c r="R50"/>
    </row>
    <row r="51" spans="2:18" x14ac:dyDescent="0.2">
      <c r="B51" s="106"/>
      <c r="Q51" s="69"/>
      <c r="R51"/>
    </row>
    <row r="52" spans="2:18" x14ac:dyDescent="0.2">
      <c r="B52" s="109" t="s">
        <v>86</v>
      </c>
      <c r="C52" s="109"/>
      <c r="D52" s="109"/>
      <c r="E52" s="109"/>
      <c r="F52" s="109"/>
      <c r="I52" s="109"/>
      <c r="J52" s="109"/>
      <c r="K52" s="109"/>
      <c r="L52" s="109"/>
      <c r="M52" s="109"/>
      <c r="N52" s="172"/>
      <c r="Q52" s="125"/>
    </row>
    <row r="53" spans="2:18" x14ac:dyDescent="0.2">
      <c r="Q53" s="125"/>
    </row>
    <row r="54" spans="2:18" x14ac:dyDescent="0.2">
      <c r="Q54" s="125"/>
    </row>
    <row r="55" spans="2:18" x14ac:dyDescent="0.2">
      <c r="N55" s="109"/>
      <c r="O55" s="109"/>
      <c r="Q55" s="125"/>
    </row>
    <row r="56" spans="2:18" x14ac:dyDescent="0.2">
      <c r="Q56" s="69"/>
      <c r="R56"/>
    </row>
    <row r="57" spans="2:18" x14ac:dyDescent="0.2">
      <c r="R57"/>
    </row>
    <row r="58" spans="2:18" x14ac:dyDescent="0.2">
      <c r="R58"/>
    </row>
    <row r="59" spans="2:18" x14ac:dyDescent="0.2">
      <c r="R59"/>
    </row>
    <row r="60" spans="2:18" x14ac:dyDescent="0.2">
      <c r="R60"/>
    </row>
    <row r="61" spans="2:18" x14ac:dyDescent="0.2">
      <c r="R61"/>
    </row>
    <row r="62" spans="2:18" x14ac:dyDescent="0.2">
      <c r="R62"/>
    </row>
    <row r="63" spans="2:18" x14ac:dyDescent="0.2">
      <c r="R63"/>
    </row>
    <row r="64" spans="2:18" x14ac:dyDescent="0.2">
      <c r="R64"/>
    </row>
    <row r="65" spans="18:18" x14ac:dyDescent="0.2">
      <c r="R65"/>
    </row>
    <row r="66" spans="18:18" x14ac:dyDescent="0.2">
      <c r="R66"/>
    </row>
    <row r="67" spans="18:18" x14ac:dyDescent="0.2">
      <c r="R67"/>
    </row>
    <row r="68" spans="18:18" x14ac:dyDescent="0.2">
      <c r="R68"/>
    </row>
  </sheetData>
  <sheetProtection algorithmName="SHA-512" hashValue="AbRRgTYe3jABROULwwCk1EoHTKZxnXmLo3THPebwzawisNUxVVIwUBd/LscZzTFAO+ppc7Bqcq+7I6QHh4YjSA==" saltValue="1lKT6mOx0liwURVsk+XzFw==" spinCount="100000" sheet="1" objects="1" scenarios="1"/>
  <mergeCells count="47">
    <mergeCell ref="Q17:R17"/>
    <mergeCell ref="N25:O25"/>
    <mergeCell ref="Q34:R34"/>
    <mergeCell ref="B45:D45"/>
    <mergeCell ref="G26:H26"/>
    <mergeCell ref="G43:H43"/>
    <mergeCell ref="N2:O2"/>
    <mergeCell ref="Q43:R43"/>
    <mergeCell ref="K5:L5"/>
    <mergeCell ref="M5:O5"/>
    <mergeCell ref="B5:D6"/>
    <mergeCell ref="K34:L34"/>
    <mergeCell ref="B28:D28"/>
    <mergeCell ref="B29:D29"/>
    <mergeCell ref="B30:D30"/>
    <mergeCell ref="B36:D36"/>
    <mergeCell ref="B37:D37"/>
    <mergeCell ref="Q26:R26"/>
    <mergeCell ref="B46:D46"/>
    <mergeCell ref="B47:D47"/>
    <mergeCell ref="M4:O4"/>
    <mergeCell ref="M33:O33"/>
    <mergeCell ref="M42:O42"/>
    <mergeCell ref="M43:O43"/>
    <mergeCell ref="M34:O34"/>
    <mergeCell ref="B17:D18"/>
    <mergeCell ref="B26:D27"/>
    <mergeCell ref="B19:D19"/>
    <mergeCell ref="B20:D20"/>
    <mergeCell ref="B21:D21"/>
    <mergeCell ref="G5:H5"/>
    <mergeCell ref="B34:D35"/>
    <mergeCell ref="B43:D44"/>
    <mergeCell ref="G34:H34"/>
    <mergeCell ref="K17:L17"/>
    <mergeCell ref="M17:O17"/>
    <mergeCell ref="K43:L43"/>
    <mergeCell ref="A5:A9"/>
    <mergeCell ref="B10:O10"/>
    <mergeCell ref="B7:D7"/>
    <mergeCell ref="B8:D8"/>
    <mergeCell ref="B9:D9"/>
    <mergeCell ref="M26:O26"/>
    <mergeCell ref="K26:L26"/>
    <mergeCell ref="B38:D38"/>
    <mergeCell ref="N16:O16"/>
    <mergeCell ref="G17:H17"/>
  </mergeCells>
  <phoneticPr fontId="9" type="noConversion"/>
  <pageMargins left="0.74803149606299213" right="0.74803149606299213" top="0.98425196850393704" bottom="0.98425196850393704" header="0.47244094488188981" footer="0.47244094488188981"/>
  <pageSetup paperSize="9" scale="5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07C82-394D-497B-85B3-700C131C5B1A}">
  <sheetPr>
    <tabColor theme="3" tint="-0.249977111117893"/>
  </sheetPr>
  <dimension ref="A2:AO34"/>
  <sheetViews>
    <sheetView zoomScale="90" zoomScaleNormal="90" workbookViewId="0">
      <selection activeCell="F27" sqref="F27"/>
    </sheetView>
  </sheetViews>
  <sheetFormatPr defaultColWidth="8.85546875" defaultRowHeight="12.75" x14ac:dyDescent="0.2"/>
  <cols>
    <col min="1" max="1" width="21.7109375" style="85" customWidth="1"/>
    <col min="2" max="2" width="14.28515625" style="85" customWidth="1"/>
    <col min="3" max="3" width="13.42578125" style="85" customWidth="1"/>
    <col min="4" max="4" width="13.5703125" style="85" customWidth="1"/>
    <col min="5" max="5" width="14.7109375" style="85" bestFit="1" customWidth="1"/>
    <col min="6" max="6" width="15.140625" style="85" customWidth="1"/>
    <col min="7" max="7" width="13.28515625" style="85" customWidth="1"/>
    <col min="8" max="8" width="14.140625" style="85" customWidth="1"/>
    <col min="9" max="9" width="12.5703125" style="85" customWidth="1"/>
    <col min="10" max="10" width="11.7109375" style="85" customWidth="1"/>
    <col min="11" max="11" width="13.7109375" style="85" customWidth="1"/>
    <col min="12" max="12" width="13.42578125" style="85" customWidth="1"/>
    <col min="13" max="13" width="12" style="85" customWidth="1"/>
    <col min="14" max="14" width="11.140625" style="85" bestFit="1" customWidth="1"/>
    <col min="15" max="15" width="10.42578125" style="85" customWidth="1"/>
    <col min="16" max="16384" width="8.85546875" style="85"/>
  </cols>
  <sheetData>
    <row r="2" spans="1:41" ht="23.25" x14ac:dyDescent="0.35">
      <c r="C2" s="86" t="s">
        <v>118</v>
      </c>
      <c r="M2" s="277" t="s">
        <v>184</v>
      </c>
      <c r="N2" s="277"/>
      <c r="O2" s="277"/>
    </row>
    <row r="4" spans="1:41" ht="0.75" customHeight="1" x14ac:dyDescent="0.2"/>
    <row r="5" spans="1:41" customFormat="1" ht="15.75" x14ac:dyDescent="0.25">
      <c r="A5" s="221"/>
      <c r="B5" s="145"/>
      <c r="C5" s="187" t="s">
        <v>190</v>
      </c>
      <c r="D5" s="187"/>
      <c r="E5" s="187"/>
      <c r="F5" s="188"/>
      <c r="G5" s="188"/>
      <c r="H5" s="189"/>
      <c r="I5" s="190"/>
      <c r="J5" s="138"/>
      <c r="K5" s="139"/>
      <c r="L5" s="139"/>
      <c r="M5" s="260" t="s">
        <v>173</v>
      </c>
      <c r="N5" s="260"/>
      <c r="O5" s="260"/>
      <c r="P5" s="174"/>
      <c r="Q5" s="85"/>
      <c r="R5" s="85"/>
      <c r="S5" s="85"/>
      <c r="T5" s="85"/>
      <c r="U5" s="85"/>
      <c r="V5" s="85"/>
      <c r="W5" s="85"/>
      <c r="X5" s="85"/>
      <c r="Y5" s="85"/>
      <c r="Z5" s="85"/>
      <c r="AA5" s="85"/>
      <c r="AB5" s="85"/>
      <c r="AC5" s="85"/>
      <c r="AD5" s="85"/>
      <c r="AE5" s="85"/>
      <c r="AF5" s="85"/>
      <c r="AG5" s="85"/>
      <c r="AH5" s="85"/>
      <c r="AI5" s="85"/>
      <c r="AJ5" s="85"/>
      <c r="AK5" s="85"/>
      <c r="AL5" s="85"/>
      <c r="AM5" s="85"/>
      <c r="AN5" s="85"/>
      <c r="AO5" s="85"/>
    </row>
    <row r="6" spans="1:41" customFormat="1" ht="29.25" customHeight="1" x14ac:dyDescent="0.2">
      <c r="A6" s="85"/>
      <c r="B6" s="263" t="s">
        <v>57</v>
      </c>
      <c r="C6" s="264"/>
      <c r="D6" s="265"/>
      <c r="E6" s="19" t="s">
        <v>79</v>
      </c>
      <c r="F6" s="7" t="s">
        <v>81</v>
      </c>
      <c r="G6" s="272" t="s">
        <v>1</v>
      </c>
      <c r="H6" s="273"/>
      <c r="I6" s="37" t="s">
        <v>2</v>
      </c>
      <c r="J6" s="37" t="s">
        <v>3</v>
      </c>
      <c r="K6" s="247" t="s">
        <v>4</v>
      </c>
      <c r="L6" s="248"/>
      <c r="M6" s="247" t="s">
        <v>5</v>
      </c>
      <c r="N6" s="262"/>
      <c r="O6" s="248"/>
      <c r="P6" s="174"/>
      <c r="Q6" s="85"/>
      <c r="R6" s="85"/>
      <c r="S6" s="85"/>
      <c r="T6" s="85"/>
      <c r="U6" s="85"/>
      <c r="V6" s="85"/>
      <c r="W6" s="85"/>
      <c r="X6" s="85"/>
      <c r="Y6" s="85"/>
      <c r="Z6" s="85"/>
      <c r="AA6" s="85"/>
      <c r="AB6" s="85"/>
      <c r="AC6" s="85"/>
      <c r="AD6" s="85"/>
      <c r="AE6" s="85"/>
      <c r="AF6" s="85"/>
      <c r="AG6" s="85"/>
      <c r="AH6" s="85"/>
      <c r="AI6" s="85"/>
      <c r="AJ6" s="85"/>
      <c r="AK6" s="85"/>
      <c r="AL6" s="85"/>
      <c r="AM6" s="85"/>
      <c r="AN6" s="85"/>
      <c r="AO6" s="85"/>
    </row>
    <row r="7" spans="1:41" customFormat="1" ht="17.25" customHeight="1" x14ac:dyDescent="0.2">
      <c r="A7" s="197"/>
      <c r="B7" s="266"/>
      <c r="C7" s="267"/>
      <c r="D7" s="268"/>
      <c r="E7" s="196" t="s">
        <v>74</v>
      </c>
      <c r="F7" s="89" t="s">
        <v>75</v>
      </c>
      <c r="G7" s="40" t="s">
        <v>76</v>
      </c>
      <c r="H7" s="40" t="s">
        <v>77</v>
      </c>
      <c r="I7" s="48" t="s">
        <v>12</v>
      </c>
      <c r="J7" s="33" t="s">
        <v>13</v>
      </c>
      <c r="K7" s="40" t="s">
        <v>78</v>
      </c>
      <c r="L7" s="40" t="s">
        <v>15</v>
      </c>
      <c r="M7" s="80" t="s">
        <v>87</v>
      </c>
      <c r="N7" s="80" t="s">
        <v>88</v>
      </c>
      <c r="O7" s="80" t="s">
        <v>18</v>
      </c>
      <c r="P7" s="174"/>
      <c r="Q7" s="174"/>
      <c r="R7" s="174"/>
      <c r="S7" s="85"/>
      <c r="T7" s="85"/>
      <c r="U7" s="85"/>
      <c r="V7" s="85"/>
      <c r="W7" s="85"/>
      <c r="X7" s="85"/>
      <c r="Y7" s="85"/>
      <c r="Z7" s="85"/>
      <c r="AA7" s="85"/>
      <c r="AB7" s="85"/>
      <c r="AC7" s="85"/>
      <c r="AD7" s="85"/>
      <c r="AE7" s="85"/>
      <c r="AF7" s="85"/>
      <c r="AG7" s="85"/>
      <c r="AH7" s="85"/>
      <c r="AI7" s="85"/>
      <c r="AJ7" s="85"/>
      <c r="AK7" s="85"/>
      <c r="AL7" s="85"/>
      <c r="AM7" s="85"/>
      <c r="AN7" s="85"/>
      <c r="AO7" s="85"/>
    </row>
    <row r="8" spans="1:41" customFormat="1" ht="12.75" customHeight="1" x14ac:dyDescent="0.2">
      <c r="A8" s="197"/>
      <c r="B8" s="254" t="s">
        <v>150</v>
      </c>
      <c r="C8" s="255"/>
      <c r="D8" s="256"/>
      <c r="E8" s="186" t="s">
        <v>146</v>
      </c>
      <c r="F8" s="91">
        <v>48</v>
      </c>
      <c r="G8" s="210">
        <v>129.55000000000001</v>
      </c>
      <c r="H8" s="113">
        <v>16.190000000000001</v>
      </c>
      <c r="I8" s="91">
        <v>1205</v>
      </c>
      <c r="J8" s="116">
        <v>12.34</v>
      </c>
      <c r="K8" s="113">
        <v>0.74</v>
      </c>
      <c r="L8" s="91">
        <v>96</v>
      </c>
      <c r="M8" s="238">
        <v>7255</v>
      </c>
      <c r="N8" s="239">
        <v>907</v>
      </c>
      <c r="O8" s="224">
        <v>56</v>
      </c>
      <c r="P8" s="174"/>
      <c r="Q8" s="174"/>
      <c r="R8" s="174"/>
      <c r="S8" s="85"/>
      <c r="T8" s="85"/>
      <c r="U8" s="85"/>
      <c r="V8" s="85"/>
      <c r="W8" s="85"/>
      <c r="X8" s="85"/>
      <c r="Y8" s="85"/>
      <c r="Z8" s="85"/>
      <c r="AA8" s="85"/>
      <c r="AB8" s="85"/>
      <c r="AC8" s="85"/>
      <c r="AD8" s="85"/>
      <c r="AE8" s="85"/>
      <c r="AF8" s="85"/>
      <c r="AG8" s="85"/>
      <c r="AH8" s="85"/>
      <c r="AI8" s="85"/>
      <c r="AJ8" s="85"/>
      <c r="AK8" s="85"/>
      <c r="AL8" s="85"/>
      <c r="AM8" s="85"/>
      <c r="AN8" s="85"/>
      <c r="AO8" s="85"/>
    </row>
    <row r="9" spans="1:41" customFormat="1" ht="12.75" customHeight="1" x14ac:dyDescent="0.2">
      <c r="A9" s="197"/>
      <c r="B9" s="254" t="s">
        <v>151</v>
      </c>
      <c r="C9" s="255"/>
      <c r="D9" s="256"/>
      <c r="E9" s="186" t="s">
        <v>192</v>
      </c>
      <c r="F9" s="91">
        <v>51</v>
      </c>
      <c r="G9" s="210">
        <v>107.96</v>
      </c>
      <c r="H9" s="113">
        <v>16.190000000000001</v>
      </c>
      <c r="I9" s="91">
        <v>1296</v>
      </c>
      <c r="J9" s="116">
        <v>15.2</v>
      </c>
      <c r="K9" s="113">
        <v>0.77</v>
      </c>
      <c r="L9" s="91">
        <v>84</v>
      </c>
      <c r="M9" s="238">
        <v>7125</v>
      </c>
      <c r="N9" s="239">
        <v>1069</v>
      </c>
      <c r="O9" s="224">
        <v>66</v>
      </c>
      <c r="P9" s="174"/>
      <c r="Q9" s="174"/>
      <c r="R9" s="174"/>
      <c r="S9" s="175"/>
      <c r="T9" s="85"/>
      <c r="U9" s="85"/>
      <c r="V9" s="85"/>
      <c r="W9" s="85"/>
      <c r="X9" s="85"/>
      <c r="Y9" s="85"/>
      <c r="Z9" s="85"/>
      <c r="AA9" s="85"/>
      <c r="AB9" s="85"/>
      <c r="AC9" s="85"/>
      <c r="AD9" s="85"/>
      <c r="AE9" s="85"/>
      <c r="AF9" s="85"/>
      <c r="AG9" s="85"/>
      <c r="AH9" s="85"/>
      <c r="AI9" s="85"/>
      <c r="AJ9" s="85"/>
      <c r="AK9" s="85"/>
      <c r="AL9" s="85"/>
      <c r="AM9" s="85"/>
      <c r="AN9" s="85"/>
      <c r="AO9" s="85"/>
    </row>
    <row r="10" spans="1:41" ht="15" customHeight="1" x14ac:dyDescent="0.2">
      <c r="B10" s="282" t="s">
        <v>179</v>
      </c>
      <c r="C10" s="283"/>
      <c r="D10" s="283"/>
      <c r="E10" s="283"/>
      <c r="F10" s="283"/>
      <c r="G10" s="283"/>
      <c r="H10" s="283"/>
      <c r="I10" s="283"/>
      <c r="J10" s="283"/>
      <c r="K10" s="283"/>
      <c r="L10" s="173"/>
      <c r="M10" s="173"/>
      <c r="N10" s="174"/>
      <c r="O10" s="174"/>
      <c r="P10" s="124"/>
      <c r="Q10" s="175"/>
    </row>
    <row r="11" spans="1:41" s="176" customFormat="1" x14ac:dyDescent="0.2">
      <c r="B11" s="195" t="s">
        <v>142</v>
      </c>
      <c r="C11" s="177"/>
      <c r="D11" s="178"/>
      <c r="E11" s="174"/>
      <c r="F11" s="179"/>
      <c r="G11" s="180"/>
      <c r="H11" s="180"/>
      <c r="I11" s="179"/>
      <c r="J11" s="179"/>
      <c r="K11" s="180"/>
      <c r="L11" s="181"/>
      <c r="M11" s="174"/>
      <c r="N11" s="174"/>
      <c r="O11" s="174"/>
      <c r="P11" s="124"/>
      <c r="Q11" s="174"/>
    </row>
    <row r="12" spans="1:41" s="176" customFormat="1" x14ac:dyDescent="0.2">
      <c r="B12" s="193"/>
      <c r="D12" s="193"/>
      <c r="E12" s="174"/>
      <c r="F12" s="179"/>
      <c r="G12" s="180"/>
      <c r="H12" s="180"/>
      <c r="I12" s="179"/>
      <c r="J12" s="179"/>
      <c r="K12" s="180"/>
      <c r="L12" s="181"/>
      <c r="M12" s="174"/>
      <c r="N12" s="174"/>
      <c r="O12" s="174"/>
      <c r="P12" s="22"/>
      <c r="Q12" s="174"/>
    </row>
    <row r="13" spans="1:41" s="176" customFormat="1" x14ac:dyDescent="0.2">
      <c r="B13" s="157"/>
      <c r="C13" s="157"/>
      <c r="D13" s="182"/>
      <c r="E13" s="183"/>
      <c r="F13" s="184"/>
      <c r="G13" s="124"/>
      <c r="H13" s="124"/>
      <c r="I13" s="184"/>
      <c r="J13" s="184"/>
      <c r="K13" s="180"/>
      <c r="L13" s="181"/>
      <c r="M13" s="174"/>
      <c r="N13" s="174"/>
      <c r="O13" s="174"/>
      <c r="P13" s="24"/>
      <c r="Q13" s="174"/>
    </row>
    <row r="16" spans="1:41" customFormat="1" ht="15.75" x14ac:dyDescent="0.25">
      <c r="A16" s="85"/>
      <c r="B16" s="135"/>
      <c r="C16" s="136" t="s">
        <v>29</v>
      </c>
      <c r="D16" s="136"/>
      <c r="E16" s="136"/>
      <c r="F16" s="85"/>
      <c r="G16" s="85"/>
      <c r="H16" s="85"/>
      <c r="I16" s="137"/>
      <c r="J16" s="138"/>
      <c r="K16" s="139"/>
      <c r="L16" s="139"/>
      <c r="M16" s="261" t="s">
        <v>176</v>
      </c>
      <c r="N16" s="261"/>
      <c r="O16" s="261"/>
      <c r="P16" s="118"/>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row>
    <row r="17" spans="1:41" customFormat="1" ht="15" customHeight="1" x14ac:dyDescent="0.2">
      <c r="A17" s="85"/>
      <c r="B17" s="287" t="s">
        <v>30</v>
      </c>
      <c r="C17" s="288"/>
      <c r="D17" s="288"/>
      <c r="E17" s="288"/>
      <c r="F17" s="288"/>
      <c r="G17" s="288"/>
      <c r="H17" s="288"/>
      <c r="I17" s="288"/>
      <c r="J17" s="288"/>
      <c r="K17" s="288"/>
      <c r="L17" s="288"/>
      <c r="M17" s="288"/>
      <c r="N17" s="288"/>
      <c r="O17" s="288"/>
      <c r="P17" s="129"/>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row>
    <row r="18" spans="1:41" customFormat="1" ht="26.45" customHeight="1" x14ac:dyDescent="0.2">
      <c r="A18" s="85"/>
      <c r="B18" s="263" t="s">
        <v>57</v>
      </c>
      <c r="C18" s="264"/>
      <c r="D18" s="265"/>
      <c r="E18" s="19" t="s">
        <v>79</v>
      </c>
      <c r="F18" s="185" t="s">
        <v>81</v>
      </c>
      <c r="G18" s="285" t="s">
        <v>1</v>
      </c>
      <c r="H18" s="286"/>
      <c r="I18" s="80" t="s">
        <v>2</v>
      </c>
      <c r="J18" s="107" t="s">
        <v>3</v>
      </c>
      <c r="K18" s="247" t="s">
        <v>4</v>
      </c>
      <c r="L18" s="248"/>
      <c r="M18" s="249" t="s">
        <v>5</v>
      </c>
      <c r="N18" s="249"/>
      <c r="O18" s="249"/>
      <c r="P18" s="22"/>
      <c r="Q18" s="284"/>
      <c r="R18" s="284"/>
      <c r="S18" s="85"/>
      <c r="T18" s="85"/>
      <c r="U18" s="85"/>
      <c r="V18" s="85"/>
      <c r="W18" s="85"/>
      <c r="X18" s="85"/>
      <c r="Y18" s="85"/>
      <c r="Z18" s="85"/>
      <c r="AA18" s="85"/>
      <c r="AB18" s="85"/>
      <c r="AC18" s="85"/>
      <c r="AD18" s="85"/>
      <c r="AE18" s="85"/>
      <c r="AF18" s="85"/>
      <c r="AG18" s="85"/>
      <c r="AH18" s="85"/>
      <c r="AI18" s="85"/>
      <c r="AJ18" s="85"/>
      <c r="AK18" s="85"/>
      <c r="AL18" s="85"/>
      <c r="AM18" s="85"/>
      <c r="AN18" s="85"/>
      <c r="AO18" s="85"/>
    </row>
    <row r="19" spans="1:41" customFormat="1" ht="14.25" x14ac:dyDescent="0.2">
      <c r="A19" s="85"/>
      <c r="B19" s="266"/>
      <c r="C19" s="267"/>
      <c r="D19" s="268"/>
      <c r="E19" s="19" t="s">
        <v>74</v>
      </c>
      <c r="F19" s="19" t="s">
        <v>89</v>
      </c>
      <c r="G19" s="40" t="s">
        <v>10</v>
      </c>
      <c r="H19" s="40" t="s">
        <v>11</v>
      </c>
      <c r="I19" s="48" t="s">
        <v>12</v>
      </c>
      <c r="J19" s="33" t="s">
        <v>13</v>
      </c>
      <c r="K19" s="40" t="s">
        <v>14</v>
      </c>
      <c r="L19" s="40" t="s">
        <v>15</v>
      </c>
      <c r="M19" s="80" t="s">
        <v>16</v>
      </c>
      <c r="N19" s="80" t="s">
        <v>17</v>
      </c>
      <c r="O19" s="80" t="s">
        <v>18</v>
      </c>
      <c r="P19" s="24"/>
      <c r="Q19" s="140"/>
      <c r="R19" s="140"/>
      <c r="S19" s="85"/>
      <c r="T19" s="85"/>
      <c r="U19" s="85"/>
      <c r="V19" s="85"/>
      <c r="W19" s="85"/>
      <c r="X19" s="85"/>
      <c r="Y19" s="85"/>
      <c r="Z19" s="85"/>
      <c r="AA19" s="85"/>
      <c r="AB19" s="85"/>
      <c r="AC19" s="85"/>
      <c r="AD19" s="85"/>
      <c r="AE19" s="85"/>
      <c r="AF19" s="85"/>
      <c r="AG19" s="85"/>
      <c r="AH19" s="85"/>
      <c r="AI19" s="85"/>
      <c r="AJ19" s="85"/>
      <c r="AK19" s="85"/>
      <c r="AL19" s="85"/>
      <c r="AM19" s="85"/>
      <c r="AN19" s="85"/>
      <c r="AO19" s="85"/>
    </row>
    <row r="20" spans="1:41" customFormat="1" x14ac:dyDescent="0.2">
      <c r="A20" s="85"/>
      <c r="B20" s="257" t="s">
        <v>93</v>
      </c>
      <c r="C20" s="258"/>
      <c r="D20" s="259"/>
      <c r="E20" s="74" t="s">
        <v>90</v>
      </c>
      <c r="F20" s="20">
        <v>35</v>
      </c>
      <c r="G20" s="95">
        <v>160</v>
      </c>
      <c r="H20" s="91">
        <v>8</v>
      </c>
      <c r="I20" s="91">
        <v>1085</v>
      </c>
      <c r="J20" s="108">
        <v>4.4000000000000004</v>
      </c>
      <c r="K20" s="116">
        <v>1.5</v>
      </c>
      <c r="L20" s="91">
        <v>240</v>
      </c>
      <c r="M20" s="229">
        <v>6320</v>
      </c>
      <c r="N20" s="232">
        <v>316</v>
      </c>
      <c r="O20" s="232">
        <v>39.5</v>
      </c>
      <c r="P20" s="141"/>
      <c r="Q20" s="142"/>
      <c r="R20" s="143"/>
      <c r="S20" s="85"/>
      <c r="T20" s="85"/>
      <c r="U20" s="85"/>
      <c r="V20" s="85"/>
      <c r="W20" s="85"/>
      <c r="X20" s="85"/>
      <c r="Y20" s="85"/>
      <c r="Z20" s="85"/>
      <c r="AA20" s="85"/>
      <c r="AB20" s="85"/>
      <c r="AC20" s="85"/>
      <c r="AD20" s="85"/>
      <c r="AE20" s="85"/>
      <c r="AF20" s="85"/>
      <c r="AG20" s="85"/>
      <c r="AH20" s="85"/>
      <c r="AI20" s="85"/>
      <c r="AJ20" s="85"/>
      <c r="AK20" s="85"/>
      <c r="AL20" s="85"/>
      <c r="AM20" s="85"/>
      <c r="AN20" s="85"/>
      <c r="AO20" s="85"/>
    </row>
    <row r="21" spans="1:41" customFormat="1" x14ac:dyDescent="0.2">
      <c r="A21" s="85"/>
      <c r="B21" s="257" t="s">
        <v>94</v>
      </c>
      <c r="C21" s="258"/>
      <c r="D21" s="259"/>
      <c r="E21" s="74" t="s">
        <v>91</v>
      </c>
      <c r="F21" s="20">
        <v>37</v>
      </c>
      <c r="G21" s="90">
        <f>1/(0.5*0.25*0.075)</f>
        <v>106.66666666666667</v>
      </c>
      <c r="H21" s="91">
        <v>8</v>
      </c>
      <c r="I21" s="91">
        <v>1085</v>
      </c>
      <c r="J21" s="108">
        <v>6.7</v>
      </c>
      <c r="K21" s="116">
        <v>1.5</v>
      </c>
      <c r="L21" s="91">
        <v>160</v>
      </c>
      <c r="M21" s="229">
        <v>5547</v>
      </c>
      <c r="N21" s="232">
        <v>416</v>
      </c>
      <c r="O21" s="232">
        <v>52</v>
      </c>
      <c r="P21" s="141"/>
      <c r="Q21" s="142"/>
      <c r="R21" s="143"/>
      <c r="S21" s="85"/>
      <c r="T21" s="85"/>
      <c r="U21" s="85"/>
      <c r="V21" s="85"/>
      <c r="W21" s="85"/>
      <c r="X21" s="85"/>
      <c r="Y21" s="85"/>
      <c r="Z21" s="85"/>
      <c r="AA21" s="85"/>
      <c r="AB21" s="85"/>
      <c r="AC21" s="85"/>
      <c r="AD21" s="85"/>
      <c r="AE21" s="85"/>
      <c r="AF21" s="85"/>
      <c r="AG21" s="85"/>
      <c r="AH21" s="85"/>
      <c r="AI21" s="85"/>
      <c r="AJ21" s="85"/>
      <c r="AK21" s="85"/>
      <c r="AL21" s="85"/>
      <c r="AM21" s="85"/>
      <c r="AN21" s="85"/>
      <c r="AO21" s="85"/>
    </row>
    <row r="22" spans="1:41" customFormat="1" x14ac:dyDescent="0.2">
      <c r="A22" s="85"/>
      <c r="B22" s="257" t="s">
        <v>95</v>
      </c>
      <c r="C22" s="258"/>
      <c r="D22" s="259"/>
      <c r="E22" s="74" t="s">
        <v>195</v>
      </c>
      <c r="F22" s="20">
        <v>39</v>
      </c>
      <c r="G22" s="95">
        <v>80</v>
      </c>
      <c r="H22" s="91">
        <v>8</v>
      </c>
      <c r="I22" s="91">
        <v>1085</v>
      </c>
      <c r="J22" s="108">
        <v>8.9</v>
      </c>
      <c r="K22" s="116">
        <v>1.5</v>
      </c>
      <c r="L22" s="91">
        <v>120</v>
      </c>
      <c r="M22" s="229">
        <v>5040</v>
      </c>
      <c r="N22" s="232">
        <v>504</v>
      </c>
      <c r="O22" s="232">
        <v>63</v>
      </c>
      <c r="P22" s="141"/>
      <c r="Q22" s="142"/>
      <c r="R22" s="143"/>
      <c r="S22" s="85"/>
      <c r="T22" s="85"/>
      <c r="U22" s="85"/>
      <c r="V22" s="85"/>
      <c r="W22" s="85"/>
      <c r="X22" s="85"/>
      <c r="Y22" s="85"/>
      <c r="Z22" s="85"/>
      <c r="AA22" s="85"/>
      <c r="AB22" s="85"/>
      <c r="AC22" s="85"/>
      <c r="AD22" s="85"/>
      <c r="AE22" s="85"/>
      <c r="AF22" s="85"/>
      <c r="AG22" s="85"/>
      <c r="AH22" s="85"/>
      <c r="AI22" s="85"/>
      <c r="AJ22" s="85"/>
      <c r="AK22" s="85"/>
      <c r="AL22" s="85"/>
      <c r="AM22" s="85"/>
      <c r="AN22" s="85"/>
      <c r="AO22" s="85"/>
    </row>
    <row r="23" spans="1:41" customFormat="1" x14ac:dyDescent="0.2">
      <c r="A23" s="85"/>
      <c r="B23" s="257" t="s">
        <v>96</v>
      </c>
      <c r="C23" s="258"/>
      <c r="D23" s="259"/>
      <c r="E23" s="74" t="s">
        <v>194</v>
      </c>
      <c r="F23" s="20">
        <v>40</v>
      </c>
      <c r="G23" s="95">
        <v>64</v>
      </c>
      <c r="H23" s="91">
        <v>8</v>
      </c>
      <c r="I23" s="91">
        <v>1085</v>
      </c>
      <c r="J23" s="35">
        <v>11.1</v>
      </c>
      <c r="K23" s="116">
        <v>1.5</v>
      </c>
      <c r="L23" s="91">
        <v>96</v>
      </c>
      <c r="M23" s="229">
        <v>5312</v>
      </c>
      <c r="N23" s="232">
        <v>664</v>
      </c>
      <c r="O23" s="232">
        <v>83</v>
      </c>
      <c r="P23" s="141"/>
      <c r="Q23" s="142"/>
      <c r="R23" s="143"/>
      <c r="S23" s="85"/>
      <c r="T23" s="85"/>
      <c r="U23" s="85"/>
      <c r="V23" s="85"/>
      <c r="W23" s="85"/>
      <c r="X23" s="85"/>
      <c r="Y23" s="85"/>
      <c r="Z23" s="85"/>
      <c r="AA23" s="85"/>
      <c r="AB23" s="85"/>
      <c r="AC23" s="85"/>
      <c r="AD23" s="85"/>
      <c r="AE23" s="85"/>
      <c r="AF23" s="85"/>
      <c r="AG23" s="85"/>
      <c r="AH23" s="85"/>
      <c r="AI23" s="85"/>
      <c r="AJ23" s="85"/>
      <c r="AK23" s="85"/>
      <c r="AL23" s="85"/>
      <c r="AM23" s="85"/>
      <c r="AN23" s="85"/>
      <c r="AO23" s="85"/>
    </row>
    <row r="24" spans="1:41" customFormat="1" x14ac:dyDescent="0.2">
      <c r="A24" s="85"/>
      <c r="B24" s="257" t="s">
        <v>97</v>
      </c>
      <c r="C24" s="258"/>
      <c r="D24" s="259"/>
      <c r="E24" s="74" t="s">
        <v>92</v>
      </c>
      <c r="F24" s="20">
        <v>42</v>
      </c>
      <c r="G24" s="90">
        <f>1/(0.5*0.25*0.15)</f>
        <v>53.333333333333336</v>
      </c>
      <c r="H24" s="91">
        <v>8</v>
      </c>
      <c r="I24" s="91">
        <v>1085</v>
      </c>
      <c r="J24" s="35">
        <v>13.3</v>
      </c>
      <c r="K24" s="116">
        <v>1.5</v>
      </c>
      <c r="L24" s="91">
        <v>80</v>
      </c>
      <c r="M24" s="229">
        <v>5227</v>
      </c>
      <c r="N24" s="232">
        <v>784</v>
      </c>
      <c r="O24" s="232">
        <v>98</v>
      </c>
      <c r="P24" s="141"/>
      <c r="Q24" s="142"/>
      <c r="R24" s="143"/>
      <c r="S24" s="85"/>
      <c r="T24" s="85"/>
      <c r="U24" s="85"/>
      <c r="V24" s="85"/>
      <c r="W24" s="85"/>
      <c r="X24" s="85"/>
      <c r="Y24" s="85"/>
      <c r="Z24" s="85"/>
      <c r="AA24" s="85"/>
      <c r="AB24" s="85"/>
      <c r="AC24" s="85"/>
      <c r="AD24" s="85"/>
      <c r="AE24" s="85"/>
      <c r="AF24" s="85"/>
      <c r="AG24" s="85"/>
      <c r="AH24" s="85"/>
      <c r="AI24" s="85"/>
      <c r="AJ24" s="85"/>
      <c r="AK24" s="85"/>
      <c r="AL24" s="85"/>
      <c r="AM24" s="85"/>
      <c r="AN24" s="85"/>
      <c r="AO24" s="85"/>
    </row>
    <row r="25" spans="1:41" customFormat="1" x14ac:dyDescent="0.2">
      <c r="A25" s="85"/>
      <c r="B25" s="257" t="s">
        <v>98</v>
      </c>
      <c r="C25" s="258"/>
      <c r="D25" s="259"/>
      <c r="E25" s="74" t="s">
        <v>193</v>
      </c>
      <c r="F25" s="20">
        <v>45</v>
      </c>
      <c r="G25" s="95">
        <v>40</v>
      </c>
      <c r="H25" s="91">
        <v>8</v>
      </c>
      <c r="I25" s="91">
        <v>1085</v>
      </c>
      <c r="J25" s="35">
        <v>17.8</v>
      </c>
      <c r="K25" s="116">
        <v>1.5</v>
      </c>
      <c r="L25" s="91">
        <v>60</v>
      </c>
      <c r="M25" s="229">
        <v>4440</v>
      </c>
      <c r="N25" s="232">
        <v>888</v>
      </c>
      <c r="O25" s="232">
        <v>111</v>
      </c>
      <c r="P25" s="141"/>
      <c r="Q25" s="142"/>
      <c r="R25" s="143"/>
      <c r="S25" s="85"/>
      <c r="T25" s="85"/>
      <c r="U25" s="85"/>
      <c r="V25" s="85"/>
      <c r="W25" s="85"/>
      <c r="X25" s="85"/>
      <c r="Y25" s="85"/>
      <c r="Z25" s="85"/>
      <c r="AA25" s="85"/>
      <c r="AB25" s="85"/>
      <c r="AC25" s="85"/>
      <c r="AD25" s="85"/>
      <c r="AE25" s="85"/>
      <c r="AF25" s="85"/>
      <c r="AG25" s="85"/>
      <c r="AH25" s="85"/>
      <c r="AI25" s="85"/>
      <c r="AJ25" s="85"/>
      <c r="AK25" s="85"/>
      <c r="AL25" s="85"/>
      <c r="AM25" s="85"/>
      <c r="AN25" s="85"/>
      <c r="AO25" s="85"/>
    </row>
    <row r="26" spans="1:41" customFormat="1" ht="15.75" x14ac:dyDescent="0.2">
      <c r="A26" s="85"/>
      <c r="B26" s="279" t="s">
        <v>32</v>
      </c>
      <c r="C26" s="280"/>
      <c r="D26" s="280"/>
      <c r="E26" s="280"/>
      <c r="F26" s="280"/>
      <c r="G26" s="280"/>
      <c r="H26" s="280"/>
      <c r="I26" s="280"/>
      <c r="J26" s="280"/>
      <c r="K26" s="280"/>
      <c r="L26" s="280"/>
      <c r="M26" s="280"/>
      <c r="N26" s="280"/>
      <c r="O26" s="281"/>
      <c r="P26" s="129"/>
      <c r="Q26" s="129"/>
      <c r="R26" s="129"/>
      <c r="S26" s="85"/>
      <c r="T26" s="85"/>
      <c r="U26" s="85"/>
      <c r="V26" s="85"/>
      <c r="W26" s="85"/>
      <c r="X26" s="85"/>
      <c r="Y26" s="85"/>
      <c r="Z26" s="85"/>
      <c r="AA26" s="85"/>
      <c r="AB26" s="85"/>
      <c r="AC26" s="85"/>
      <c r="AD26" s="85"/>
      <c r="AE26" s="85"/>
      <c r="AF26" s="85"/>
      <c r="AG26" s="85"/>
      <c r="AH26" s="85"/>
      <c r="AI26" s="85"/>
      <c r="AJ26" s="85"/>
      <c r="AK26" s="85"/>
      <c r="AL26" s="85"/>
      <c r="AM26" s="85"/>
      <c r="AN26" s="85"/>
      <c r="AO26" s="85"/>
    </row>
    <row r="27" spans="1:41" customFormat="1" ht="15.6" customHeight="1" x14ac:dyDescent="0.2">
      <c r="A27" s="85"/>
      <c r="B27" s="257" t="s">
        <v>99</v>
      </c>
      <c r="C27" s="258"/>
      <c r="D27" s="259"/>
      <c r="E27" s="74" t="s">
        <v>193</v>
      </c>
      <c r="F27" s="20">
        <v>46</v>
      </c>
      <c r="G27" s="95">
        <v>40</v>
      </c>
      <c r="H27" s="91">
        <v>8</v>
      </c>
      <c r="I27" s="91">
        <v>1295</v>
      </c>
      <c r="J27" s="108">
        <v>21.3</v>
      </c>
      <c r="K27" s="116">
        <v>1.5</v>
      </c>
      <c r="L27" s="91">
        <v>60</v>
      </c>
      <c r="M27" s="233">
        <v>5800</v>
      </c>
      <c r="N27" s="234">
        <v>1160</v>
      </c>
      <c r="O27" s="234">
        <v>145</v>
      </c>
      <c r="P27" s="141"/>
      <c r="Q27" s="142"/>
      <c r="R27" s="143"/>
      <c r="S27" s="85"/>
      <c r="T27" s="85"/>
      <c r="U27" s="85"/>
      <c r="V27" s="85"/>
      <c r="W27" s="85"/>
      <c r="X27" s="85"/>
      <c r="Y27" s="85"/>
      <c r="Z27" s="85"/>
      <c r="AA27" s="85"/>
      <c r="AB27" s="85"/>
      <c r="AC27" s="85"/>
      <c r="AD27" s="85"/>
      <c r="AE27" s="85"/>
      <c r="AF27" s="85"/>
      <c r="AG27" s="85"/>
      <c r="AH27" s="85"/>
      <c r="AI27" s="85"/>
      <c r="AJ27" s="85"/>
      <c r="AK27" s="85"/>
      <c r="AL27" s="85"/>
      <c r="AM27" s="85"/>
      <c r="AN27" s="85"/>
      <c r="AO27" s="85"/>
    </row>
    <row r="28" spans="1:41" customFormat="1" ht="15.75" x14ac:dyDescent="0.2">
      <c r="A28" s="85"/>
      <c r="B28" s="279" t="s">
        <v>33</v>
      </c>
      <c r="C28" s="280"/>
      <c r="D28" s="280"/>
      <c r="E28" s="280"/>
      <c r="F28" s="280"/>
      <c r="G28" s="280"/>
      <c r="H28" s="280"/>
      <c r="I28" s="280"/>
      <c r="J28" s="280"/>
      <c r="K28" s="280"/>
      <c r="L28" s="280"/>
      <c r="M28" s="280"/>
      <c r="N28" s="280"/>
      <c r="O28" s="281"/>
      <c r="P28" s="129"/>
      <c r="Q28" s="144"/>
      <c r="R28" s="144"/>
      <c r="S28" s="85"/>
      <c r="T28" s="85"/>
      <c r="U28" s="85"/>
      <c r="V28" s="85"/>
      <c r="W28" s="85"/>
      <c r="X28" s="85"/>
      <c r="Y28" s="85"/>
      <c r="Z28" s="85"/>
      <c r="AA28" s="85"/>
      <c r="AB28" s="85"/>
      <c r="AC28" s="85"/>
      <c r="AD28" s="85"/>
      <c r="AE28" s="85"/>
      <c r="AF28" s="85"/>
      <c r="AG28" s="85"/>
      <c r="AH28" s="85"/>
      <c r="AI28" s="85"/>
      <c r="AJ28" s="85"/>
      <c r="AK28" s="85"/>
      <c r="AL28" s="85"/>
      <c r="AM28" s="85"/>
      <c r="AN28" s="85"/>
      <c r="AO28" s="85"/>
    </row>
    <row r="29" spans="1:41" customFormat="1" x14ac:dyDescent="0.2">
      <c r="A29" s="85"/>
      <c r="B29" s="257" t="s">
        <v>100</v>
      </c>
      <c r="C29" s="258"/>
      <c r="D29" s="259"/>
      <c r="E29" s="74" t="s">
        <v>193</v>
      </c>
      <c r="F29" s="20">
        <v>47</v>
      </c>
      <c r="G29" s="95">
        <v>40</v>
      </c>
      <c r="H29" s="91">
        <v>8</v>
      </c>
      <c r="I29" s="91">
        <v>1430</v>
      </c>
      <c r="J29" s="108">
        <v>23.5</v>
      </c>
      <c r="K29" s="116">
        <v>1.5</v>
      </c>
      <c r="L29" s="91">
        <v>60</v>
      </c>
      <c r="M29" s="233">
        <v>6720</v>
      </c>
      <c r="N29" s="234">
        <v>1344</v>
      </c>
      <c r="O29" s="234">
        <v>168</v>
      </c>
      <c r="P29" s="141"/>
      <c r="Q29" s="142"/>
      <c r="R29" s="143"/>
      <c r="S29" s="85"/>
      <c r="T29" s="85"/>
      <c r="U29" s="85"/>
      <c r="V29" s="85"/>
      <c r="W29" s="85"/>
      <c r="X29" s="85"/>
      <c r="Y29" s="85"/>
      <c r="Z29" s="85"/>
      <c r="AA29" s="85"/>
      <c r="AB29" s="85"/>
      <c r="AC29" s="85"/>
      <c r="AD29" s="85"/>
      <c r="AE29" s="85"/>
      <c r="AF29" s="85"/>
      <c r="AG29" s="85"/>
      <c r="AH29" s="85"/>
      <c r="AI29" s="85"/>
      <c r="AJ29" s="85"/>
      <c r="AK29" s="85"/>
      <c r="AL29" s="85"/>
      <c r="AM29" s="85"/>
      <c r="AN29" s="85"/>
      <c r="AO29" s="85"/>
    </row>
    <row r="30" spans="1:41" ht="15.75" x14ac:dyDescent="0.2">
      <c r="B30" s="85" t="s">
        <v>34</v>
      </c>
      <c r="N30" s="129"/>
      <c r="O30" s="144"/>
      <c r="P30" s="144"/>
    </row>
    <row r="31" spans="1:41" x14ac:dyDescent="0.2">
      <c r="B31" s="85" t="s">
        <v>35</v>
      </c>
      <c r="N31" s="141"/>
      <c r="O31" s="142"/>
      <c r="P31" s="143"/>
    </row>
    <row r="32" spans="1:41" x14ac:dyDescent="0.2">
      <c r="B32" s="85" t="s">
        <v>36</v>
      </c>
      <c r="N32" s="141"/>
      <c r="O32" s="142"/>
      <c r="P32" s="143"/>
    </row>
    <row r="33" spans="2:18" x14ac:dyDescent="0.2">
      <c r="N33" s="141"/>
      <c r="O33" s="142"/>
      <c r="P33" s="143"/>
    </row>
    <row r="34" spans="2:18" x14ac:dyDescent="0.2">
      <c r="B34" s="145" t="s">
        <v>86</v>
      </c>
      <c r="C34" s="145"/>
      <c r="D34" s="145"/>
      <c r="E34" s="145"/>
      <c r="F34" s="145"/>
      <c r="I34" s="145"/>
      <c r="J34" s="145"/>
      <c r="K34" s="145"/>
      <c r="L34" s="145"/>
      <c r="M34" s="145"/>
      <c r="N34" s="141"/>
      <c r="Q34" s="128"/>
      <c r="R34" s="118"/>
    </row>
  </sheetData>
  <sheetProtection algorithmName="SHA-512" hashValue="S3NRKXGsJQa42TdMqsq8l42pmD7ow36WSLeD+F1y83unCi+L3CkU6oJSapizb4WcwfR/sD9DoHIAac3Slmy3Aw==" saltValue="wknQOo/AXaksak4JgCbJhQ==" spinCount="100000" sheet="1" objects="1" scenarios="1"/>
  <mergeCells count="26">
    <mergeCell ref="Q18:R18"/>
    <mergeCell ref="K18:L18"/>
    <mergeCell ref="M18:O18"/>
    <mergeCell ref="G18:H18"/>
    <mergeCell ref="B17:O17"/>
    <mergeCell ref="B6:D7"/>
    <mergeCell ref="G6:H6"/>
    <mergeCell ref="K6:L6"/>
    <mergeCell ref="M6:O6"/>
    <mergeCell ref="B10:K10"/>
    <mergeCell ref="M2:O2"/>
    <mergeCell ref="B29:D29"/>
    <mergeCell ref="M16:O16"/>
    <mergeCell ref="B8:D8"/>
    <mergeCell ref="B9:D9"/>
    <mergeCell ref="B26:O26"/>
    <mergeCell ref="B28:O28"/>
    <mergeCell ref="B18:D19"/>
    <mergeCell ref="B20:D20"/>
    <mergeCell ref="B21:D21"/>
    <mergeCell ref="B22:D22"/>
    <mergeCell ref="B23:D23"/>
    <mergeCell ref="B24:D24"/>
    <mergeCell ref="B25:D25"/>
    <mergeCell ref="B27:D27"/>
    <mergeCell ref="M5:O5"/>
  </mergeCells>
  <phoneticPr fontId="9" type="noConversion"/>
  <pageMargins left="0.70866141732283472" right="0.70866141732283472" top="0.78740157480314965" bottom="0.78740157480314965"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2:N54"/>
  <sheetViews>
    <sheetView showGridLines="0" zoomScale="90" zoomScaleNormal="90" workbookViewId="0">
      <selection activeCell="J2" sqref="J2:K2"/>
    </sheetView>
  </sheetViews>
  <sheetFormatPr defaultColWidth="9" defaultRowHeight="12.75" x14ac:dyDescent="0.2"/>
  <cols>
    <col min="1" max="1" width="17.42578125" customWidth="1"/>
    <col min="2" max="4" width="14.85546875" customWidth="1"/>
    <col min="5" max="8" width="12" customWidth="1"/>
    <col min="9" max="9" width="14.85546875" customWidth="1"/>
    <col min="10" max="10" width="18.28515625" customWidth="1"/>
    <col min="11" max="11" width="14.85546875" customWidth="1"/>
    <col min="12" max="12" width="17.42578125" customWidth="1"/>
    <col min="13" max="13" width="11.140625" customWidth="1"/>
    <col min="14" max="14" width="11" style="69" customWidth="1"/>
  </cols>
  <sheetData>
    <row r="2" spans="2:14" ht="23.25" x14ac:dyDescent="0.35">
      <c r="B2" s="301" t="s">
        <v>186</v>
      </c>
      <c r="C2" s="301"/>
      <c r="D2" s="301"/>
      <c r="J2" s="277" t="s">
        <v>187</v>
      </c>
      <c r="K2" s="277"/>
      <c r="L2" s="79"/>
    </row>
    <row r="3" spans="2:14" ht="13.5" customHeight="1" x14ac:dyDescent="0.35">
      <c r="B3" s="245"/>
      <c r="C3" s="245"/>
      <c r="D3" s="245"/>
      <c r="J3" s="241"/>
      <c r="K3" s="241"/>
      <c r="L3" s="79"/>
    </row>
    <row r="4" spans="2:14" ht="15.75" x14ac:dyDescent="0.25">
      <c r="B4" s="32"/>
      <c r="C4" s="5" t="s">
        <v>37</v>
      </c>
      <c r="D4" s="5"/>
      <c r="E4" s="5"/>
      <c r="F4" s="5"/>
      <c r="G4" s="5"/>
    </row>
    <row r="5" spans="2:14" ht="87" customHeight="1" x14ac:dyDescent="0.2">
      <c r="B5" s="263" t="s">
        <v>31</v>
      </c>
      <c r="C5" s="264"/>
      <c r="D5" s="265"/>
      <c r="E5" s="289" t="s">
        <v>38</v>
      </c>
      <c r="F5" s="291"/>
      <c r="G5" s="293" t="s">
        <v>39</v>
      </c>
      <c r="H5" s="294"/>
      <c r="I5" s="295" t="s">
        <v>2</v>
      </c>
      <c r="J5" s="297" t="s">
        <v>158</v>
      </c>
      <c r="K5" s="299" t="s">
        <v>5</v>
      </c>
      <c r="L5" s="81"/>
      <c r="M5" s="220"/>
      <c r="N5" s="82"/>
    </row>
    <row r="6" spans="2:14" ht="19.149999999999999" customHeight="1" x14ac:dyDescent="0.2">
      <c r="B6" s="266"/>
      <c r="C6" s="267"/>
      <c r="D6" s="268"/>
      <c r="E6" s="211" t="s">
        <v>156</v>
      </c>
      <c r="F6" s="212" t="s">
        <v>157</v>
      </c>
      <c r="G6" s="211" t="s">
        <v>156</v>
      </c>
      <c r="H6" s="212" t="s">
        <v>157</v>
      </c>
      <c r="I6" s="296"/>
      <c r="J6" s="298"/>
      <c r="K6" s="300"/>
      <c r="L6" s="81"/>
      <c r="M6" s="82"/>
      <c r="N6" s="82"/>
    </row>
    <row r="7" spans="2:14" x14ac:dyDescent="0.2">
      <c r="B7" s="19" t="s">
        <v>6</v>
      </c>
      <c r="C7" s="19" t="s">
        <v>7</v>
      </c>
      <c r="D7" s="19" t="s">
        <v>8</v>
      </c>
      <c r="E7" s="19" t="s">
        <v>40</v>
      </c>
      <c r="F7" s="19" t="s">
        <v>40</v>
      </c>
      <c r="G7" s="7" t="s">
        <v>40</v>
      </c>
      <c r="H7" s="7" t="s">
        <v>40</v>
      </c>
      <c r="I7" s="70" t="s">
        <v>13</v>
      </c>
      <c r="J7" s="70" t="s">
        <v>41</v>
      </c>
      <c r="K7" s="47" t="s">
        <v>18</v>
      </c>
      <c r="L7" s="22"/>
      <c r="M7" s="65"/>
      <c r="N7"/>
    </row>
    <row r="8" spans="2:14" x14ac:dyDescent="0.2">
      <c r="B8" s="20">
        <v>1200</v>
      </c>
      <c r="C8" s="20">
        <v>250</v>
      </c>
      <c r="D8" s="20">
        <v>75</v>
      </c>
      <c r="E8" s="20">
        <v>300</v>
      </c>
      <c r="F8" s="20">
        <v>200</v>
      </c>
      <c r="G8" s="218">
        <v>600</v>
      </c>
      <c r="H8" s="218">
        <v>800</v>
      </c>
      <c r="I8" s="73">
        <v>52.1</v>
      </c>
      <c r="J8" s="71">
        <v>42.49</v>
      </c>
      <c r="K8" s="235">
        <v>725</v>
      </c>
      <c r="L8" s="83"/>
      <c r="M8" s="84"/>
      <c r="N8"/>
    </row>
    <row r="9" spans="2:14" x14ac:dyDescent="0.2">
      <c r="B9" s="20">
        <v>1200</v>
      </c>
      <c r="C9" s="20">
        <v>250</v>
      </c>
      <c r="D9" s="20">
        <v>100</v>
      </c>
      <c r="E9" s="20">
        <v>300</v>
      </c>
      <c r="F9" s="20">
        <v>200</v>
      </c>
      <c r="G9" s="213">
        <v>600</v>
      </c>
      <c r="H9" s="213">
        <v>800</v>
      </c>
      <c r="I9" s="214">
        <v>55.7</v>
      </c>
      <c r="J9" s="71">
        <v>42.44</v>
      </c>
      <c r="K9" s="235">
        <v>825</v>
      </c>
      <c r="L9" s="83"/>
      <c r="M9" s="84"/>
      <c r="N9"/>
    </row>
    <row r="10" spans="2:14" x14ac:dyDescent="0.2">
      <c r="B10" s="20">
        <v>1200</v>
      </c>
      <c r="C10" s="20">
        <v>250</v>
      </c>
      <c r="D10" s="20">
        <v>125</v>
      </c>
      <c r="E10" s="20">
        <v>300</v>
      </c>
      <c r="F10" s="20">
        <v>200</v>
      </c>
      <c r="G10" s="213">
        <v>600</v>
      </c>
      <c r="H10" s="213">
        <v>800</v>
      </c>
      <c r="I10" s="214">
        <v>71.2</v>
      </c>
      <c r="J10" s="71">
        <v>42.98</v>
      </c>
      <c r="K10" s="235">
        <v>937</v>
      </c>
      <c r="L10" s="83"/>
      <c r="M10" s="84"/>
      <c r="N10"/>
    </row>
    <row r="11" spans="2:14" x14ac:dyDescent="0.2">
      <c r="B11" s="20">
        <v>1500</v>
      </c>
      <c r="C11" s="20">
        <v>250</v>
      </c>
      <c r="D11" s="20">
        <v>75</v>
      </c>
      <c r="E11" s="20">
        <v>300</v>
      </c>
      <c r="F11" s="20">
        <v>200</v>
      </c>
      <c r="G11" s="213">
        <v>900</v>
      </c>
      <c r="H11" s="213">
        <v>1100</v>
      </c>
      <c r="I11" s="214">
        <v>64.7</v>
      </c>
      <c r="J11" s="71">
        <v>24.29</v>
      </c>
      <c r="K11" s="235">
        <v>877</v>
      </c>
      <c r="L11" s="83"/>
      <c r="M11" s="84"/>
      <c r="N11"/>
    </row>
    <row r="12" spans="2:14" x14ac:dyDescent="0.2">
      <c r="B12" s="20">
        <v>1500</v>
      </c>
      <c r="C12" s="20">
        <v>250</v>
      </c>
      <c r="D12" s="20">
        <v>100</v>
      </c>
      <c r="E12" s="20">
        <v>300</v>
      </c>
      <c r="F12" s="20">
        <v>200</v>
      </c>
      <c r="G12" s="213">
        <v>900</v>
      </c>
      <c r="H12" s="213">
        <v>1100</v>
      </c>
      <c r="I12" s="214">
        <v>69.2</v>
      </c>
      <c r="J12" s="71">
        <v>24.23</v>
      </c>
      <c r="K12" s="235">
        <v>997</v>
      </c>
      <c r="L12" s="83"/>
      <c r="M12" s="84"/>
      <c r="N12"/>
    </row>
    <row r="13" spans="2:14" x14ac:dyDescent="0.2">
      <c r="B13" s="20">
        <v>1500</v>
      </c>
      <c r="C13" s="20">
        <v>250</v>
      </c>
      <c r="D13" s="20">
        <v>125</v>
      </c>
      <c r="E13" s="20">
        <v>300</v>
      </c>
      <c r="F13" s="20">
        <v>200</v>
      </c>
      <c r="G13" s="213">
        <v>900</v>
      </c>
      <c r="H13" s="213">
        <v>1100</v>
      </c>
      <c r="I13" s="214">
        <v>89</v>
      </c>
      <c r="J13" s="71">
        <v>24.48</v>
      </c>
      <c r="K13" s="235">
        <v>1109</v>
      </c>
      <c r="L13" s="83"/>
      <c r="M13" s="84"/>
      <c r="N13"/>
    </row>
    <row r="14" spans="2:14" x14ac:dyDescent="0.2">
      <c r="B14" s="20">
        <v>1800</v>
      </c>
      <c r="C14" s="20">
        <v>250</v>
      </c>
      <c r="D14" s="20">
        <v>75</v>
      </c>
      <c r="E14" s="20">
        <v>300</v>
      </c>
      <c r="F14" s="20">
        <v>200</v>
      </c>
      <c r="G14" s="213">
        <v>1200</v>
      </c>
      <c r="H14" s="213">
        <v>1400</v>
      </c>
      <c r="I14" s="214">
        <v>77.599999999999994</v>
      </c>
      <c r="J14" s="71">
        <v>26.64</v>
      </c>
      <c r="K14" s="235">
        <v>1079</v>
      </c>
      <c r="L14" s="83"/>
      <c r="M14" s="84"/>
      <c r="N14"/>
    </row>
    <row r="15" spans="2:14" x14ac:dyDescent="0.2">
      <c r="B15" s="20">
        <v>1800</v>
      </c>
      <c r="C15" s="20">
        <v>250</v>
      </c>
      <c r="D15" s="20">
        <v>100</v>
      </c>
      <c r="E15" s="20">
        <v>300</v>
      </c>
      <c r="F15" s="20">
        <v>200</v>
      </c>
      <c r="G15" s="213">
        <v>1200</v>
      </c>
      <c r="H15" s="213">
        <v>1400</v>
      </c>
      <c r="I15" s="214">
        <v>83</v>
      </c>
      <c r="J15" s="71">
        <v>26.61</v>
      </c>
      <c r="K15" s="235">
        <v>1229</v>
      </c>
      <c r="L15" s="83"/>
      <c r="M15" s="84"/>
      <c r="N15"/>
    </row>
    <row r="16" spans="2:14" x14ac:dyDescent="0.2">
      <c r="B16" s="20">
        <v>1800</v>
      </c>
      <c r="C16" s="20">
        <v>250</v>
      </c>
      <c r="D16" s="20">
        <v>125</v>
      </c>
      <c r="E16" s="20">
        <v>300</v>
      </c>
      <c r="F16" s="20">
        <v>200</v>
      </c>
      <c r="G16" s="213">
        <v>1200</v>
      </c>
      <c r="H16" s="213">
        <v>1400</v>
      </c>
      <c r="I16" s="214">
        <v>106.7</v>
      </c>
      <c r="J16" s="71">
        <v>27.23</v>
      </c>
      <c r="K16" s="235">
        <v>1379</v>
      </c>
      <c r="L16" s="83"/>
      <c r="M16" s="84"/>
      <c r="N16"/>
    </row>
    <row r="17" spans="2:14" x14ac:dyDescent="0.2">
      <c r="B17" s="20">
        <v>2100</v>
      </c>
      <c r="C17" s="20">
        <v>250</v>
      </c>
      <c r="D17" s="20">
        <v>75</v>
      </c>
      <c r="E17" s="20">
        <v>300</v>
      </c>
      <c r="F17" s="20">
        <v>200</v>
      </c>
      <c r="G17" s="213">
        <v>1500</v>
      </c>
      <c r="H17" s="213">
        <v>1700</v>
      </c>
      <c r="I17" s="214">
        <v>90.5</v>
      </c>
      <c r="J17" s="71">
        <v>27.15</v>
      </c>
      <c r="K17" s="235">
        <v>1279</v>
      </c>
      <c r="L17" s="83"/>
      <c r="M17" s="84"/>
      <c r="N17"/>
    </row>
    <row r="18" spans="2:14" x14ac:dyDescent="0.2">
      <c r="B18" s="20">
        <v>2100</v>
      </c>
      <c r="C18" s="20">
        <v>250</v>
      </c>
      <c r="D18" s="20">
        <v>100</v>
      </c>
      <c r="E18" s="20">
        <v>300</v>
      </c>
      <c r="F18" s="20">
        <v>200</v>
      </c>
      <c r="G18" s="213">
        <v>1500</v>
      </c>
      <c r="H18" s="213">
        <v>1700</v>
      </c>
      <c r="I18" s="214">
        <v>96.8</v>
      </c>
      <c r="J18" s="71">
        <v>27.11</v>
      </c>
      <c r="K18" s="235">
        <v>1453</v>
      </c>
      <c r="L18" s="83"/>
      <c r="M18" s="84"/>
      <c r="N18"/>
    </row>
    <row r="19" spans="2:14" x14ac:dyDescent="0.2">
      <c r="B19" s="20">
        <v>2100</v>
      </c>
      <c r="C19" s="20">
        <v>250</v>
      </c>
      <c r="D19" s="20">
        <v>125</v>
      </c>
      <c r="E19" s="20">
        <v>300</v>
      </c>
      <c r="F19" s="20">
        <v>200</v>
      </c>
      <c r="G19" s="213">
        <v>1500</v>
      </c>
      <c r="H19" s="213">
        <v>1700</v>
      </c>
      <c r="I19" s="214">
        <v>125</v>
      </c>
      <c r="J19" s="71">
        <v>28.31</v>
      </c>
      <c r="K19" s="235">
        <v>1610</v>
      </c>
      <c r="L19" s="83"/>
      <c r="M19" s="84"/>
      <c r="N19"/>
    </row>
    <row r="20" spans="2:14" x14ac:dyDescent="0.2">
      <c r="B20" s="20">
        <v>2400</v>
      </c>
      <c r="C20" s="20">
        <v>250</v>
      </c>
      <c r="D20" s="20">
        <v>75</v>
      </c>
      <c r="E20" s="20">
        <v>300</v>
      </c>
      <c r="F20" s="20">
        <v>200</v>
      </c>
      <c r="G20" s="213">
        <v>1800</v>
      </c>
      <c r="H20" s="213">
        <v>2000</v>
      </c>
      <c r="I20" s="214">
        <v>103.6</v>
      </c>
      <c r="J20" s="71">
        <v>26.27</v>
      </c>
      <c r="K20" s="235">
        <v>1555</v>
      </c>
      <c r="L20" s="83"/>
      <c r="M20" s="84"/>
      <c r="N20"/>
    </row>
    <row r="21" spans="2:14" x14ac:dyDescent="0.2">
      <c r="B21" s="20">
        <v>2400</v>
      </c>
      <c r="C21" s="20">
        <v>250</v>
      </c>
      <c r="D21" s="20">
        <v>100</v>
      </c>
      <c r="E21" s="20">
        <v>300</v>
      </c>
      <c r="F21" s="20">
        <v>200</v>
      </c>
      <c r="G21" s="213">
        <v>1800</v>
      </c>
      <c r="H21" s="213">
        <v>2000</v>
      </c>
      <c r="I21" s="214">
        <v>110.6</v>
      </c>
      <c r="J21" s="71">
        <v>26.23</v>
      </c>
      <c r="K21" s="235">
        <v>1768</v>
      </c>
      <c r="L21" s="83"/>
      <c r="M21" s="84"/>
      <c r="N21"/>
    </row>
    <row r="22" spans="2:14" x14ac:dyDescent="0.2">
      <c r="B22" s="20">
        <v>2400</v>
      </c>
      <c r="C22" s="20">
        <v>250</v>
      </c>
      <c r="D22" s="20">
        <v>125</v>
      </c>
      <c r="E22" s="20">
        <v>300</v>
      </c>
      <c r="F22" s="20">
        <v>200</v>
      </c>
      <c r="G22" s="213">
        <v>1800</v>
      </c>
      <c r="H22" s="213">
        <v>2000</v>
      </c>
      <c r="I22" s="214">
        <v>142.30000000000001</v>
      </c>
      <c r="J22" s="219">
        <v>27.5</v>
      </c>
      <c r="K22" s="235">
        <v>1941</v>
      </c>
      <c r="L22" s="83"/>
      <c r="M22" s="84"/>
      <c r="N22"/>
    </row>
    <row r="23" spans="2:14" x14ac:dyDescent="0.2">
      <c r="B23" s="20">
        <v>2700</v>
      </c>
      <c r="C23" s="20">
        <v>250</v>
      </c>
      <c r="D23" s="20">
        <v>75</v>
      </c>
      <c r="E23" s="20">
        <v>300</v>
      </c>
      <c r="F23" s="20">
        <v>200</v>
      </c>
      <c r="G23" s="213">
        <v>2100</v>
      </c>
      <c r="H23" s="213">
        <v>2300</v>
      </c>
      <c r="I23" s="214">
        <v>116.4</v>
      </c>
      <c r="J23" s="71">
        <v>20.09</v>
      </c>
      <c r="K23" s="235">
        <v>1739</v>
      </c>
      <c r="L23" s="83"/>
      <c r="M23" s="84"/>
      <c r="N23"/>
    </row>
    <row r="24" spans="2:14" x14ac:dyDescent="0.2">
      <c r="B24" s="20">
        <v>2700</v>
      </c>
      <c r="C24" s="20">
        <v>250</v>
      </c>
      <c r="D24" s="20">
        <v>100</v>
      </c>
      <c r="E24" s="20">
        <v>300</v>
      </c>
      <c r="F24" s="20">
        <v>200</v>
      </c>
      <c r="G24" s="213">
        <v>2100</v>
      </c>
      <c r="H24" s="213">
        <v>2300</v>
      </c>
      <c r="I24" s="214">
        <v>124.5</v>
      </c>
      <c r="J24" s="71">
        <v>20.05</v>
      </c>
      <c r="K24" s="235">
        <v>1986</v>
      </c>
      <c r="L24" s="83"/>
      <c r="M24" s="84"/>
      <c r="N24"/>
    </row>
    <row r="25" spans="2:14" x14ac:dyDescent="0.2">
      <c r="B25" s="20">
        <v>2700</v>
      </c>
      <c r="C25" s="20">
        <v>250</v>
      </c>
      <c r="D25" s="20">
        <v>125</v>
      </c>
      <c r="E25" s="20">
        <v>300</v>
      </c>
      <c r="F25" s="20">
        <v>200</v>
      </c>
      <c r="G25" s="213">
        <v>2100</v>
      </c>
      <c r="H25" s="34">
        <v>2300</v>
      </c>
      <c r="I25" s="35">
        <v>160.30000000000001</v>
      </c>
      <c r="J25" s="71">
        <v>21.48</v>
      </c>
      <c r="K25" s="235">
        <v>2173</v>
      </c>
      <c r="L25" s="83"/>
      <c r="M25" s="84"/>
      <c r="N25"/>
    </row>
    <row r="26" spans="2:14" x14ac:dyDescent="0.2">
      <c r="B26" s="292" t="s">
        <v>152</v>
      </c>
      <c r="C26" s="292"/>
      <c r="D26" s="292"/>
      <c r="E26" s="292"/>
      <c r="F26" s="292"/>
      <c r="G26" s="292"/>
      <c r="H26" s="292"/>
      <c r="I26" s="292"/>
      <c r="J26" s="292"/>
      <c r="K26" s="292"/>
      <c r="L26" s="292"/>
      <c r="N26"/>
    </row>
    <row r="27" spans="2:14" ht="15" customHeight="1" x14ac:dyDescent="0.2">
      <c r="B27" t="s">
        <v>159</v>
      </c>
      <c r="N27"/>
    </row>
    <row r="28" spans="2:14" x14ac:dyDescent="0.2">
      <c r="B28" t="s">
        <v>160</v>
      </c>
      <c r="N28"/>
    </row>
    <row r="30" spans="2:14" ht="15.75" x14ac:dyDescent="0.25">
      <c r="B30" s="32"/>
      <c r="C30" s="5" t="s">
        <v>42</v>
      </c>
      <c r="D30" s="5"/>
      <c r="E30" s="5"/>
      <c r="F30" s="5"/>
      <c r="G30" s="5"/>
    </row>
    <row r="31" spans="2:14" ht="39" customHeight="1" x14ac:dyDescent="0.2">
      <c r="B31" s="289" t="s">
        <v>31</v>
      </c>
      <c r="C31" s="290"/>
      <c r="D31" s="291"/>
      <c r="E31" s="19" t="s">
        <v>43</v>
      </c>
      <c r="F31" s="7" t="s">
        <v>39</v>
      </c>
      <c r="G31" s="7" t="s">
        <v>2</v>
      </c>
      <c r="H31" s="47" t="s">
        <v>5</v>
      </c>
      <c r="I31" s="30"/>
      <c r="J31" s="39"/>
      <c r="K31" s="39"/>
      <c r="L31" s="39"/>
      <c r="N31"/>
    </row>
    <row r="32" spans="2:14" x14ac:dyDescent="0.2">
      <c r="B32" s="19" t="s">
        <v>6</v>
      </c>
      <c r="C32" s="19" t="s">
        <v>7</v>
      </c>
      <c r="D32" s="19" t="s">
        <v>8</v>
      </c>
      <c r="E32" s="19" t="s">
        <v>40</v>
      </c>
      <c r="F32" s="7" t="s">
        <v>40</v>
      </c>
      <c r="G32" s="7" t="s">
        <v>13</v>
      </c>
      <c r="H32" s="47" t="s">
        <v>18</v>
      </c>
      <c r="I32" s="30"/>
      <c r="J32" s="22"/>
      <c r="K32" s="22"/>
      <c r="L32" s="22"/>
      <c r="N32"/>
    </row>
    <row r="33" spans="2:14" x14ac:dyDescent="0.2">
      <c r="B33" s="74">
        <v>1000</v>
      </c>
      <c r="C33" s="20">
        <v>250</v>
      </c>
      <c r="D33" s="75">
        <v>75</v>
      </c>
      <c r="E33" s="75">
        <v>100</v>
      </c>
      <c r="F33" s="76">
        <v>800</v>
      </c>
      <c r="G33" s="77">
        <v>13</v>
      </c>
      <c r="H33" s="235">
        <v>445.5</v>
      </c>
      <c r="I33" s="215"/>
      <c r="J33" s="216"/>
      <c r="K33" s="83"/>
      <c r="L33" s="59"/>
      <c r="N33"/>
    </row>
    <row r="34" spans="2:14" x14ac:dyDescent="0.2">
      <c r="B34" s="20">
        <v>1000</v>
      </c>
      <c r="C34" s="20">
        <v>250</v>
      </c>
      <c r="D34" s="20">
        <v>100</v>
      </c>
      <c r="E34" s="75">
        <v>150</v>
      </c>
      <c r="F34" s="75">
        <v>700</v>
      </c>
      <c r="G34" s="35">
        <v>17.100000000000001</v>
      </c>
      <c r="H34" s="235">
        <v>459.8</v>
      </c>
      <c r="I34" s="217"/>
      <c r="J34" s="216"/>
      <c r="K34" s="83"/>
      <c r="L34" s="59"/>
      <c r="N34"/>
    </row>
    <row r="35" spans="2:14" x14ac:dyDescent="0.2">
      <c r="B35" s="20">
        <v>1000</v>
      </c>
      <c r="C35" s="20">
        <v>250</v>
      </c>
      <c r="D35" s="20">
        <v>125</v>
      </c>
      <c r="E35" s="75">
        <v>150</v>
      </c>
      <c r="F35" s="75">
        <v>700</v>
      </c>
      <c r="G35" s="35">
        <v>21.1</v>
      </c>
      <c r="H35" s="235">
        <v>519.20000000000005</v>
      </c>
      <c r="I35" s="217"/>
      <c r="J35" s="216"/>
      <c r="K35" s="83"/>
      <c r="L35" s="59"/>
      <c r="N35"/>
    </row>
    <row r="36" spans="2:14" x14ac:dyDescent="0.2">
      <c r="B36" s="20">
        <v>1000</v>
      </c>
      <c r="C36" s="20">
        <v>250</v>
      </c>
      <c r="D36" s="72">
        <v>150</v>
      </c>
      <c r="E36" s="75">
        <v>150</v>
      </c>
      <c r="F36" s="78">
        <v>700</v>
      </c>
      <c r="G36" s="35">
        <v>25.2</v>
      </c>
      <c r="H36" s="235">
        <v>650.1</v>
      </c>
      <c r="I36" s="217"/>
      <c r="J36" s="216"/>
      <c r="K36" s="83"/>
      <c r="L36" s="59"/>
      <c r="N36"/>
    </row>
    <row r="37" spans="2:14" x14ac:dyDescent="0.2">
      <c r="B37" s="20">
        <v>1250</v>
      </c>
      <c r="C37" s="20">
        <v>250</v>
      </c>
      <c r="D37" s="20">
        <v>100</v>
      </c>
      <c r="E37" s="75">
        <v>150</v>
      </c>
      <c r="F37" s="78">
        <v>950</v>
      </c>
      <c r="G37" s="35">
        <v>21.1</v>
      </c>
      <c r="H37" s="235">
        <v>562.1</v>
      </c>
      <c r="I37" s="217"/>
      <c r="J37" s="216"/>
      <c r="K37" s="83"/>
      <c r="L37" s="59"/>
      <c r="N37"/>
    </row>
    <row r="38" spans="2:14" x14ac:dyDescent="0.2">
      <c r="B38" s="20">
        <v>1250</v>
      </c>
      <c r="C38" s="20">
        <v>250</v>
      </c>
      <c r="D38" s="20">
        <v>125</v>
      </c>
      <c r="E38" s="75">
        <v>150</v>
      </c>
      <c r="F38" s="78">
        <v>950</v>
      </c>
      <c r="G38" s="35">
        <v>26.2</v>
      </c>
      <c r="H38" s="235">
        <v>657.8</v>
      </c>
      <c r="I38" s="217"/>
      <c r="J38" s="216"/>
      <c r="K38" s="83"/>
      <c r="L38" s="59"/>
      <c r="N38"/>
    </row>
    <row r="39" spans="2:14" x14ac:dyDescent="0.2">
      <c r="B39" s="20">
        <v>1250</v>
      </c>
      <c r="C39" s="20">
        <v>250</v>
      </c>
      <c r="D39" s="72">
        <v>150</v>
      </c>
      <c r="E39" s="75">
        <v>150</v>
      </c>
      <c r="F39" s="78">
        <v>950</v>
      </c>
      <c r="G39" s="35">
        <v>31.3</v>
      </c>
      <c r="H39" s="235">
        <v>804.1</v>
      </c>
      <c r="I39" s="217"/>
      <c r="J39" s="216"/>
      <c r="K39" s="83"/>
      <c r="L39" s="59"/>
      <c r="N39"/>
    </row>
    <row r="40" spans="2:14" x14ac:dyDescent="0.2">
      <c r="B40" s="20">
        <v>1500</v>
      </c>
      <c r="C40" s="20">
        <v>250</v>
      </c>
      <c r="D40" s="20">
        <v>100</v>
      </c>
      <c r="E40" s="75">
        <v>150</v>
      </c>
      <c r="F40" s="78">
        <v>1200</v>
      </c>
      <c r="G40" s="35">
        <v>25.2</v>
      </c>
      <c r="H40" s="235">
        <v>664.4</v>
      </c>
      <c r="I40" s="217"/>
      <c r="J40" s="216"/>
      <c r="K40" s="83"/>
      <c r="L40" s="59"/>
      <c r="N40"/>
    </row>
    <row r="41" spans="2:14" x14ac:dyDescent="0.2">
      <c r="B41" s="20">
        <v>1500</v>
      </c>
      <c r="C41" s="20">
        <v>250</v>
      </c>
      <c r="D41" s="20">
        <v>125</v>
      </c>
      <c r="E41" s="75">
        <v>150</v>
      </c>
      <c r="F41" s="78">
        <v>1200</v>
      </c>
      <c r="G41" s="35">
        <v>31.3</v>
      </c>
      <c r="H41" s="235">
        <v>774.4</v>
      </c>
      <c r="I41" s="217"/>
      <c r="J41" s="216"/>
      <c r="K41" s="83"/>
      <c r="L41" s="59"/>
      <c r="N41"/>
    </row>
    <row r="42" spans="2:14" x14ac:dyDescent="0.2">
      <c r="B42" s="20">
        <v>1500</v>
      </c>
      <c r="C42" s="20">
        <v>250</v>
      </c>
      <c r="D42" s="72">
        <v>150</v>
      </c>
      <c r="E42" s="75">
        <v>150</v>
      </c>
      <c r="F42" s="78">
        <v>1200</v>
      </c>
      <c r="G42" s="35">
        <v>37.4</v>
      </c>
      <c r="H42" s="235">
        <v>1023</v>
      </c>
      <c r="I42" s="217"/>
      <c r="J42" s="216"/>
      <c r="K42" s="83"/>
      <c r="L42" s="59"/>
      <c r="N42"/>
    </row>
    <row r="43" spans="2:14" x14ac:dyDescent="0.2">
      <c r="B43" s="20">
        <v>2000</v>
      </c>
      <c r="C43" s="20">
        <v>250</v>
      </c>
      <c r="D43" s="20">
        <v>100</v>
      </c>
      <c r="E43" s="75">
        <v>100</v>
      </c>
      <c r="F43" s="78">
        <v>1800</v>
      </c>
      <c r="G43" s="35">
        <v>42.8</v>
      </c>
      <c r="H43" s="235">
        <v>913</v>
      </c>
      <c r="I43" s="217"/>
      <c r="J43" s="216"/>
      <c r="K43" s="83"/>
      <c r="L43" s="59"/>
      <c r="N43"/>
    </row>
    <row r="44" spans="2:14" x14ac:dyDescent="0.2">
      <c r="B44" s="20">
        <v>2000</v>
      </c>
      <c r="C44" s="20">
        <v>250</v>
      </c>
      <c r="D44" s="20">
        <v>125</v>
      </c>
      <c r="E44" s="75">
        <v>100</v>
      </c>
      <c r="F44" s="78">
        <v>1800</v>
      </c>
      <c r="G44" s="35">
        <v>45.6</v>
      </c>
      <c r="H44" s="235">
        <v>1081.3</v>
      </c>
      <c r="I44" s="217"/>
      <c r="J44" s="216"/>
      <c r="K44" s="83"/>
      <c r="L44" s="59"/>
      <c r="N44"/>
    </row>
    <row r="45" spans="2:14" x14ac:dyDescent="0.2">
      <c r="B45" s="20">
        <v>2000</v>
      </c>
      <c r="C45" s="20">
        <v>250</v>
      </c>
      <c r="D45" s="72">
        <v>150</v>
      </c>
      <c r="E45" s="75">
        <v>150</v>
      </c>
      <c r="F45" s="78">
        <v>1700</v>
      </c>
      <c r="G45" s="35">
        <v>53</v>
      </c>
      <c r="H45" s="235">
        <v>1285.9000000000001</v>
      </c>
      <c r="I45" s="217"/>
      <c r="J45" s="216"/>
      <c r="K45" s="83"/>
      <c r="L45" s="59"/>
      <c r="N45"/>
    </row>
    <row r="46" spans="2:14" x14ac:dyDescent="0.2">
      <c r="B46" s="20">
        <v>2500</v>
      </c>
      <c r="C46" s="20">
        <v>250</v>
      </c>
      <c r="D46" s="20">
        <v>100</v>
      </c>
      <c r="E46" s="75">
        <v>100</v>
      </c>
      <c r="F46" s="78">
        <v>2300</v>
      </c>
      <c r="G46" s="35">
        <v>53.5</v>
      </c>
      <c r="H46" s="235">
        <v>1109.9000000000001</v>
      </c>
      <c r="I46" s="217"/>
      <c r="J46" s="216"/>
      <c r="K46" s="83"/>
      <c r="L46" s="59"/>
      <c r="N46"/>
    </row>
    <row r="47" spans="2:14" x14ac:dyDescent="0.2">
      <c r="B47" s="20">
        <v>2500</v>
      </c>
      <c r="C47" s="20">
        <v>250</v>
      </c>
      <c r="D47" s="20">
        <v>125</v>
      </c>
      <c r="E47" s="74">
        <v>100</v>
      </c>
      <c r="F47" s="42">
        <v>2300</v>
      </c>
      <c r="G47" s="35">
        <v>57</v>
      </c>
      <c r="H47" s="235">
        <v>1307.9000000000001</v>
      </c>
      <c r="I47" s="217"/>
      <c r="J47" s="216"/>
      <c r="K47" s="83"/>
      <c r="L47" s="59"/>
      <c r="N47"/>
    </row>
    <row r="48" spans="2:14" x14ac:dyDescent="0.2">
      <c r="B48" s="20">
        <v>2500</v>
      </c>
      <c r="C48" s="20">
        <v>250</v>
      </c>
      <c r="D48" s="20">
        <v>150</v>
      </c>
      <c r="E48" s="74">
        <v>150</v>
      </c>
      <c r="F48" s="42">
        <v>2200</v>
      </c>
      <c r="G48" s="35">
        <v>66.3</v>
      </c>
      <c r="H48" s="235">
        <v>1658.8</v>
      </c>
      <c r="I48" s="217"/>
      <c r="J48" s="216"/>
      <c r="K48" s="83"/>
      <c r="L48" s="59"/>
      <c r="N48"/>
    </row>
    <row r="49" spans="2:14" ht="14.25" customHeight="1" x14ac:dyDescent="0.2">
      <c r="B49" s="292" t="s">
        <v>153</v>
      </c>
      <c r="C49" s="292"/>
      <c r="D49" s="292"/>
      <c r="E49" s="292"/>
      <c r="F49" s="292"/>
      <c r="G49" s="292"/>
      <c r="H49" s="292"/>
      <c r="I49" s="292"/>
      <c r="J49" s="292"/>
      <c r="K49" s="292"/>
      <c r="L49" s="85"/>
    </row>
    <row r="50" spans="2:14" x14ac:dyDescent="0.2">
      <c r="L50" s="85"/>
      <c r="N50"/>
    </row>
    <row r="51" spans="2:14" x14ac:dyDescent="0.2">
      <c r="C51" s="17"/>
      <c r="D51" s="17"/>
      <c r="E51" s="17"/>
      <c r="F51" s="17"/>
      <c r="G51" s="17"/>
      <c r="L51" s="85"/>
    </row>
    <row r="52" spans="2:14" x14ac:dyDescent="0.2">
      <c r="C52" s="17"/>
      <c r="D52" s="17"/>
      <c r="E52" s="17"/>
      <c r="F52" s="17"/>
      <c r="G52" s="17"/>
      <c r="L52" s="85"/>
    </row>
    <row r="54" spans="2:14" ht="15" x14ac:dyDescent="0.25">
      <c r="C54" s="68"/>
      <c r="D54" s="68"/>
      <c r="E54" s="68"/>
      <c r="F54" s="68"/>
      <c r="G54" s="68"/>
      <c r="N54" s="68"/>
    </row>
  </sheetData>
  <sheetProtection algorithmName="SHA-512" hashValue="QdvKNSI3nnA/8l4pJDYYRPPZKnWLJ1EoD8ETH3WOiwI+ppP2zBf8/xneBXAmY2XuTURKhBVJJkVQsaUEG02ZpA==" saltValue="zIqOLmRU6b47kkcLlLfPsQ==" spinCount="100000" sheet="1" objects="1" scenarios="1"/>
  <mergeCells count="11">
    <mergeCell ref="B31:D31"/>
    <mergeCell ref="B49:K49"/>
    <mergeCell ref="J2:K2"/>
    <mergeCell ref="E5:F5"/>
    <mergeCell ref="B5:D6"/>
    <mergeCell ref="G5:H5"/>
    <mergeCell ref="I5:I6"/>
    <mergeCell ref="J5:J6"/>
    <mergeCell ref="K5:K6"/>
    <mergeCell ref="B26:L26"/>
    <mergeCell ref="B2:D2"/>
  </mergeCells>
  <conditionalFormatting sqref="B49:B50">
    <cfRule type="duplicateValues" dxfId="3" priority="1"/>
  </conditionalFormatting>
  <pageMargins left="0.75" right="0.75" top="1" bottom="1" header="0.49166666666666697" footer="0.49166666666666697"/>
  <pageSetup paperSize="9" scale="5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pageSetUpPr fitToPage="1"/>
  </sheetPr>
  <dimension ref="A2:K64"/>
  <sheetViews>
    <sheetView showGridLines="0" workbookViewId="0">
      <selection activeCell="H13" sqref="H13"/>
    </sheetView>
  </sheetViews>
  <sheetFormatPr defaultColWidth="9" defaultRowHeight="12.75" x14ac:dyDescent="0.2"/>
  <cols>
    <col min="1" max="1" width="16.85546875" customWidth="1"/>
    <col min="2" max="4" width="14.85546875" customWidth="1"/>
    <col min="5" max="5" width="16.42578125" customWidth="1"/>
    <col min="6" max="6" width="14.85546875" customWidth="1"/>
    <col min="7" max="7" width="15.7109375" customWidth="1"/>
    <col min="8" max="8" width="15.85546875" style="46" customWidth="1"/>
    <col min="9" max="9" width="16.28515625" customWidth="1"/>
    <col min="10" max="10" width="14.85546875" customWidth="1"/>
  </cols>
  <sheetData>
    <row r="2" spans="1:11" ht="23.25" x14ac:dyDescent="0.35">
      <c r="A2" s="301" t="s">
        <v>188</v>
      </c>
      <c r="B2" s="301"/>
      <c r="C2" s="301"/>
      <c r="D2" s="301"/>
      <c r="E2" s="86"/>
      <c r="H2" s="277" t="s">
        <v>182</v>
      </c>
      <c r="I2" s="277"/>
    </row>
    <row r="3" spans="1:11" ht="14.25" customHeight="1" x14ac:dyDescent="0.35">
      <c r="A3" s="245"/>
      <c r="B3" s="245"/>
      <c r="C3" s="245"/>
      <c r="D3" s="245"/>
      <c r="E3" s="86"/>
      <c r="H3" s="241"/>
      <c r="I3" s="241"/>
    </row>
    <row r="4" spans="1:11" ht="15.75" x14ac:dyDescent="0.25">
      <c r="B4" s="32"/>
      <c r="C4" s="5" t="s">
        <v>44</v>
      </c>
      <c r="D4" s="5"/>
      <c r="E4" s="5"/>
    </row>
    <row r="5" spans="1:11" ht="25.5" x14ac:dyDescent="0.2">
      <c r="B5" s="289" t="s">
        <v>31</v>
      </c>
      <c r="C5" s="290"/>
      <c r="D5" s="291"/>
      <c r="E5" s="8" t="s">
        <v>45</v>
      </c>
      <c r="F5" s="7" t="s">
        <v>4</v>
      </c>
      <c r="G5" s="37" t="s">
        <v>2</v>
      </c>
      <c r="H5" s="37" t="s">
        <v>46</v>
      </c>
      <c r="I5" s="61" t="s">
        <v>5</v>
      </c>
      <c r="J5" s="62"/>
      <c r="K5" s="63"/>
    </row>
    <row r="6" spans="1:11" ht="14.25" x14ac:dyDescent="0.2">
      <c r="B6" s="19" t="s">
        <v>6</v>
      </c>
      <c r="C6" s="19" t="s">
        <v>7</v>
      </c>
      <c r="D6" s="19" t="s">
        <v>8</v>
      </c>
      <c r="E6" s="19" t="s">
        <v>47</v>
      </c>
      <c r="F6" s="7" t="s">
        <v>15</v>
      </c>
      <c r="G6" s="47" t="s">
        <v>12</v>
      </c>
      <c r="H6" s="48" t="s">
        <v>13</v>
      </c>
      <c r="I6" s="21" t="s">
        <v>18</v>
      </c>
      <c r="J6" s="64"/>
      <c r="K6" s="65"/>
    </row>
    <row r="7" spans="1:11" x14ac:dyDescent="0.2">
      <c r="B7" s="49">
        <v>500</v>
      </c>
      <c r="C7" s="20">
        <v>200</v>
      </c>
      <c r="D7" s="20">
        <v>250</v>
      </c>
      <c r="E7" s="49">
        <v>6.67</v>
      </c>
      <c r="F7" s="49">
        <v>64</v>
      </c>
      <c r="G7" s="198">
        <v>1080</v>
      </c>
      <c r="H7" s="50">
        <v>16.600000000000001</v>
      </c>
      <c r="I7" s="246">
        <v>118.8</v>
      </c>
      <c r="J7" s="66"/>
      <c r="K7" s="67"/>
    </row>
    <row r="8" spans="1:11" x14ac:dyDescent="0.2">
      <c r="B8" t="s">
        <v>180</v>
      </c>
      <c r="D8" s="109"/>
      <c r="E8" s="109"/>
    </row>
    <row r="9" spans="1:11" x14ac:dyDescent="0.2">
      <c r="B9" t="s">
        <v>197</v>
      </c>
    </row>
    <row r="10" spans="1:11" x14ac:dyDescent="0.2">
      <c r="B10" s="52"/>
      <c r="C10" s="52"/>
      <c r="D10" s="52"/>
      <c r="E10" s="52"/>
      <c r="F10" s="52"/>
      <c r="G10" s="52"/>
      <c r="H10" s="53"/>
    </row>
    <row r="11" spans="1:11" ht="15.75" x14ac:dyDescent="0.25">
      <c r="B11" s="32"/>
      <c r="C11" s="5" t="s">
        <v>48</v>
      </c>
      <c r="D11" s="5"/>
      <c r="E11" s="5"/>
    </row>
    <row r="12" spans="1:11" s="45" customFormat="1" ht="15" x14ac:dyDescent="0.25">
      <c r="C12" t="s">
        <v>49</v>
      </c>
      <c r="H12" s="54"/>
    </row>
    <row r="13" spans="1:11" ht="63.75" x14ac:dyDescent="0.2">
      <c r="B13" s="7" t="s">
        <v>50</v>
      </c>
      <c r="C13" s="7" t="s">
        <v>51</v>
      </c>
      <c r="D13" s="7" t="s">
        <v>52</v>
      </c>
      <c r="E13" s="7" t="s">
        <v>2</v>
      </c>
      <c r="F13" s="55" t="s">
        <v>5</v>
      </c>
      <c r="G13" s="56"/>
      <c r="H13" s="39"/>
    </row>
    <row r="14" spans="1:11" x14ac:dyDescent="0.2">
      <c r="B14" s="7" t="s">
        <v>40</v>
      </c>
      <c r="C14" s="19" t="s">
        <v>40</v>
      </c>
      <c r="D14" s="7" t="s">
        <v>40</v>
      </c>
      <c r="E14" s="7" t="s">
        <v>13</v>
      </c>
      <c r="F14" s="21" t="s">
        <v>18</v>
      </c>
      <c r="G14" s="10"/>
      <c r="H14" s="22"/>
    </row>
    <row r="15" spans="1:11" x14ac:dyDescent="0.2">
      <c r="B15" s="57">
        <v>800</v>
      </c>
      <c r="C15" s="20">
        <v>150</v>
      </c>
      <c r="D15" s="20">
        <v>500</v>
      </c>
      <c r="E15" s="20">
        <v>16</v>
      </c>
      <c r="F15" s="235">
        <v>359.72</v>
      </c>
      <c r="G15" s="58"/>
      <c r="H15" s="59"/>
    </row>
    <row r="16" spans="1:11" x14ac:dyDescent="0.2">
      <c r="B16" s="57">
        <v>1000</v>
      </c>
      <c r="C16" s="20">
        <v>150</v>
      </c>
      <c r="D16" s="20">
        <v>700</v>
      </c>
      <c r="E16" s="20">
        <v>20</v>
      </c>
      <c r="F16" s="235">
        <v>465.52</v>
      </c>
      <c r="G16" s="58"/>
      <c r="H16" s="59"/>
    </row>
    <row r="17" spans="2:8" x14ac:dyDescent="0.2">
      <c r="B17" s="57">
        <v>1200</v>
      </c>
      <c r="C17" s="20">
        <v>150</v>
      </c>
      <c r="D17" s="57">
        <v>900</v>
      </c>
      <c r="E17" s="20">
        <v>24</v>
      </c>
      <c r="F17" s="235">
        <v>550.16</v>
      </c>
      <c r="G17" s="58"/>
      <c r="H17" s="59"/>
    </row>
    <row r="18" spans="2:8" x14ac:dyDescent="0.2">
      <c r="B18" s="57">
        <v>1400</v>
      </c>
      <c r="C18" s="20">
        <v>150</v>
      </c>
      <c r="D18" s="57">
        <v>1100</v>
      </c>
      <c r="E18" s="20">
        <v>28</v>
      </c>
      <c r="F18" s="235">
        <v>641.41250000000002</v>
      </c>
      <c r="G18" s="58"/>
      <c r="H18" s="59"/>
    </row>
    <row r="19" spans="2:8" x14ac:dyDescent="0.2">
      <c r="B19" s="57">
        <v>1600</v>
      </c>
      <c r="C19" s="57">
        <v>150</v>
      </c>
      <c r="D19" s="57">
        <v>1300</v>
      </c>
      <c r="E19" s="20">
        <v>32</v>
      </c>
      <c r="F19" s="235">
        <v>732.66499999999996</v>
      </c>
      <c r="G19" s="58"/>
      <c r="H19" s="59"/>
    </row>
    <row r="20" spans="2:8" x14ac:dyDescent="0.2">
      <c r="B20" s="57">
        <v>1800</v>
      </c>
      <c r="C20" s="20">
        <v>150</v>
      </c>
      <c r="D20" s="57">
        <v>1500</v>
      </c>
      <c r="E20" s="20">
        <v>36</v>
      </c>
      <c r="F20" s="235">
        <v>817.30499999999995</v>
      </c>
      <c r="G20" s="58"/>
      <c r="H20" s="59"/>
    </row>
    <row r="21" spans="2:8" x14ac:dyDescent="0.2">
      <c r="B21" s="57">
        <v>2000</v>
      </c>
      <c r="C21" s="20">
        <v>150</v>
      </c>
      <c r="D21" s="57">
        <v>1700</v>
      </c>
      <c r="E21" s="20">
        <v>40</v>
      </c>
      <c r="F21" s="235">
        <v>909.88</v>
      </c>
      <c r="G21" s="58"/>
      <c r="H21" s="59"/>
    </row>
    <row r="22" spans="2:8" x14ac:dyDescent="0.2">
      <c r="B22" s="57">
        <v>2200</v>
      </c>
      <c r="C22" s="20">
        <v>150</v>
      </c>
      <c r="D22" s="57">
        <v>1900</v>
      </c>
      <c r="E22" s="20">
        <v>44</v>
      </c>
      <c r="F22" s="235">
        <v>1007.745</v>
      </c>
      <c r="G22" s="58"/>
      <c r="H22" s="59"/>
    </row>
    <row r="23" spans="2:8" x14ac:dyDescent="0.2">
      <c r="B23" s="57">
        <v>2400</v>
      </c>
      <c r="C23" s="20">
        <v>150</v>
      </c>
      <c r="D23" s="57">
        <v>2100</v>
      </c>
      <c r="E23" s="20">
        <v>48</v>
      </c>
      <c r="F23" s="235">
        <v>1100.32</v>
      </c>
      <c r="G23" s="58"/>
      <c r="H23" s="59"/>
    </row>
    <row r="24" spans="2:8" x14ac:dyDescent="0.2">
      <c r="B24" s="57">
        <v>2600</v>
      </c>
      <c r="C24" s="20">
        <v>150</v>
      </c>
      <c r="D24" s="57">
        <v>2300</v>
      </c>
      <c r="E24" s="20">
        <v>52</v>
      </c>
      <c r="F24" s="235">
        <v>1167.7674999999999</v>
      </c>
      <c r="G24" s="58"/>
      <c r="H24" s="59"/>
    </row>
    <row r="25" spans="2:8" x14ac:dyDescent="0.2">
      <c r="B25" s="57">
        <v>2800</v>
      </c>
      <c r="C25" s="20">
        <v>150</v>
      </c>
      <c r="D25" s="57">
        <v>2500</v>
      </c>
      <c r="E25" s="20">
        <v>56</v>
      </c>
      <c r="F25" s="235">
        <v>1276.2125000000001</v>
      </c>
      <c r="G25" s="58"/>
      <c r="H25" s="59"/>
    </row>
    <row r="26" spans="2:8" x14ac:dyDescent="0.2">
      <c r="B26" s="57">
        <v>3000</v>
      </c>
      <c r="C26" s="20">
        <v>150</v>
      </c>
      <c r="D26" s="57">
        <v>2700</v>
      </c>
      <c r="E26" s="20">
        <v>60</v>
      </c>
      <c r="F26" s="235">
        <v>1367.4649999999999</v>
      </c>
      <c r="G26" s="58"/>
      <c r="H26" s="59"/>
    </row>
    <row r="27" spans="2:8" x14ac:dyDescent="0.2">
      <c r="B27" s="57">
        <v>3200</v>
      </c>
      <c r="C27" s="20">
        <v>150</v>
      </c>
      <c r="D27" s="57">
        <v>2900</v>
      </c>
      <c r="E27" s="20">
        <v>64</v>
      </c>
      <c r="F27" s="235">
        <v>1466.6524999999999</v>
      </c>
      <c r="G27" s="58"/>
      <c r="H27" s="59"/>
    </row>
    <row r="28" spans="2:8" x14ac:dyDescent="0.2">
      <c r="B28" s="57">
        <v>3400</v>
      </c>
      <c r="C28" s="20">
        <v>150</v>
      </c>
      <c r="D28" s="57">
        <v>3100</v>
      </c>
      <c r="E28" s="20">
        <v>68</v>
      </c>
      <c r="F28" s="235">
        <v>1551.2925</v>
      </c>
      <c r="G28" s="58"/>
      <c r="H28" s="59"/>
    </row>
    <row r="29" spans="2:8" x14ac:dyDescent="0.2">
      <c r="B29" s="57">
        <v>3600</v>
      </c>
      <c r="C29" s="20">
        <v>150</v>
      </c>
      <c r="D29" s="57">
        <v>3300</v>
      </c>
      <c r="E29" s="20">
        <v>72</v>
      </c>
      <c r="F29" s="235">
        <v>1634.61</v>
      </c>
      <c r="G29" s="58"/>
      <c r="H29" s="59"/>
    </row>
    <row r="30" spans="2:8" x14ac:dyDescent="0.2">
      <c r="B30" s="57">
        <v>3800</v>
      </c>
      <c r="C30" s="20">
        <v>150</v>
      </c>
      <c r="D30" s="57">
        <v>3500</v>
      </c>
      <c r="E30" s="20">
        <v>76</v>
      </c>
      <c r="F30" s="235">
        <v>1748.345</v>
      </c>
      <c r="G30" s="58"/>
      <c r="H30" s="59"/>
    </row>
    <row r="31" spans="2:8" x14ac:dyDescent="0.2">
      <c r="B31" s="57">
        <v>4000</v>
      </c>
      <c r="C31" s="20">
        <v>150</v>
      </c>
      <c r="D31" s="57">
        <v>3700</v>
      </c>
      <c r="E31" s="20">
        <v>80</v>
      </c>
      <c r="F31" s="235">
        <v>1818.4375</v>
      </c>
      <c r="G31" s="58"/>
      <c r="H31" s="59"/>
    </row>
    <row r="32" spans="2:8" x14ac:dyDescent="0.2">
      <c r="B32" s="57">
        <v>4200</v>
      </c>
      <c r="C32" s="20">
        <v>150</v>
      </c>
      <c r="D32" s="57">
        <v>3900</v>
      </c>
      <c r="E32" s="20">
        <v>84</v>
      </c>
      <c r="F32" s="235">
        <v>1909.69</v>
      </c>
      <c r="G32" s="58"/>
      <c r="H32" s="59"/>
    </row>
    <row r="33" spans="2:8" x14ac:dyDescent="0.2">
      <c r="B33" s="57">
        <v>4400</v>
      </c>
      <c r="C33" s="20">
        <v>150</v>
      </c>
      <c r="D33" s="57">
        <v>4100</v>
      </c>
      <c r="E33" s="20">
        <v>88</v>
      </c>
      <c r="F33" s="235">
        <v>2063.1</v>
      </c>
      <c r="G33" s="58"/>
      <c r="H33" s="59"/>
    </row>
    <row r="34" spans="2:8" x14ac:dyDescent="0.2">
      <c r="B34" s="57">
        <v>4600</v>
      </c>
      <c r="C34" s="20">
        <v>150</v>
      </c>
      <c r="D34" s="57">
        <v>4300</v>
      </c>
      <c r="E34" s="20">
        <v>92</v>
      </c>
      <c r="F34" s="235">
        <v>2162.2874999999999</v>
      </c>
      <c r="G34" s="58"/>
      <c r="H34" s="59"/>
    </row>
    <row r="35" spans="2:8" x14ac:dyDescent="0.2">
      <c r="B35" s="57">
        <v>4800</v>
      </c>
      <c r="C35" s="20">
        <v>150</v>
      </c>
      <c r="D35" s="57">
        <v>4500</v>
      </c>
      <c r="E35" s="20">
        <v>96</v>
      </c>
      <c r="F35" s="235">
        <v>2245.605</v>
      </c>
      <c r="G35" s="58"/>
      <c r="H35" s="59"/>
    </row>
    <row r="36" spans="2:8" x14ac:dyDescent="0.2">
      <c r="B36" s="57">
        <v>5000</v>
      </c>
      <c r="C36" s="20">
        <v>150</v>
      </c>
      <c r="D36" s="57">
        <v>4700</v>
      </c>
      <c r="E36" s="20">
        <v>100</v>
      </c>
      <c r="F36" s="235">
        <v>2328.9225000000001</v>
      </c>
      <c r="G36" s="58"/>
      <c r="H36" s="59"/>
    </row>
    <row r="37" spans="2:8" x14ac:dyDescent="0.2">
      <c r="B37" s="57">
        <v>5200</v>
      </c>
      <c r="C37" s="20">
        <v>150</v>
      </c>
      <c r="D37" s="57">
        <v>4900</v>
      </c>
      <c r="E37" s="20">
        <v>104</v>
      </c>
      <c r="F37" s="235">
        <v>2443.98</v>
      </c>
      <c r="G37" s="58"/>
      <c r="H37" s="59"/>
    </row>
    <row r="38" spans="2:8" x14ac:dyDescent="0.2">
      <c r="B38" s="57">
        <v>5400</v>
      </c>
      <c r="C38" s="20">
        <v>150</v>
      </c>
      <c r="D38" s="57">
        <v>5100</v>
      </c>
      <c r="E38" s="20">
        <v>108</v>
      </c>
      <c r="F38" s="235">
        <v>2559.0374999999999</v>
      </c>
      <c r="G38" s="58"/>
      <c r="H38" s="59"/>
    </row>
    <row r="39" spans="2:8" x14ac:dyDescent="0.2">
      <c r="B39" s="57">
        <v>5600</v>
      </c>
      <c r="C39" s="20">
        <v>150</v>
      </c>
      <c r="D39" s="57">
        <v>5300</v>
      </c>
      <c r="E39" s="20">
        <v>112</v>
      </c>
      <c r="F39" s="235">
        <v>2664.8375000000001</v>
      </c>
      <c r="G39" s="58"/>
      <c r="H39" s="59"/>
    </row>
    <row r="40" spans="2:8" x14ac:dyDescent="0.2">
      <c r="B40" s="57">
        <v>5800</v>
      </c>
      <c r="C40" s="20">
        <v>150</v>
      </c>
      <c r="D40" s="57">
        <v>5500</v>
      </c>
      <c r="E40" s="20">
        <v>116</v>
      </c>
      <c r="F40" s="235">
        <v>2765.3474999999999</v>
      </c>
      <c r="G40" s="58"/>
      <c r="H40" s="59"/>
    </row>
    <row r="41" spans="2:8" x14ac:dyDescent="0.2">
      <c r="B41" s="57">
        <v>6000</v>
      </c>
      <c r="C41" s="20">
        <v>150</v>
      </c>
      <c r="D41" s="57">
        <v>5700</v>
      </c>
      <c r="E41" s="20">
        <v>120</v>
      </c>
      <c r="F41" s="235">
        <v>2918.7575000000002</v>
      </c>
      <c r="G41" s="58"/>
      <c r="H41" s="59"/>
    </row>
    <row r="42" spans="2:8" x14ac:dyDescent="0.2">
      <c r="B42" s="57">
        <v>6200</v>
      </c>
      <c r="C42" s="20">
        <v>150</v>
      </c>
      <c r="D42" s="57">
        <v>5900</v>
      </c>
      <c r="E42" s="20">
        <v>124</v>
      </c>
      <c r="F42" s="235">
        <v>3230.8674999999998</v>
      </c>
      <c r="G42" s="58"/>
      <c r="H42" s="59"/>
    </row>
    <row r="43" spans="2:8" x14ac:dyDescent="0.2">
      <c r="B43" s="57">
        <v>6400</v>
      </c>
      <c r="C43" s="20">
        <v>150</v>
      </c>
      <c r="D43" s="57">
        <v>6100</v>
      </c>
      <c r="E43" s="20">
        <v>128</v>
      </c>
      <c r="F43" s="235">
        <v>3550.9124999999999</v>
      </c>
      <c r="G43" s="58"/>
      <c r="H43" s="59"/>
    </row>
    <row r="44" spans="2:8" x14ac:dyDescent="0.2">
      <c r="B44" s="57">
        <v>6600</v>
      </c>
      <c r="C44" s="20">
        <v>150</v>
      </c>
      <c r="D44" s="57">
        <v>6300</v>
      </c>
      <c r="E44" s="20">
        <v>132</v>
      </c>
      <c r="F44" s="235">
        <v>3704.3225000000002</v>
      </c>
      <c r="G44" s="58"/>
      <c r="H44" s="59"/>
    </row>
    <row r="45" spans="2:8" x14ac:dyDescent="0.2">
      <c r="B45" s="57">
        <v>6800</v>
      </c>
      <c r="C45" s="20">
        <v>150</v>
      </c>
      <c r="D45" s="57">
        <v>6500</v>
      </c>
      <c r="E45" s="20">
        <v>136</v>
      </c>
      <c r="F45" s="235">
        <v>3872.28</v>
      </c>
      <c r="G45" s="58"/>
      <c r="H45" s="59"/>
    </row>
    <row r="46" spans="2:8" x14ac:dyDescent="0.2">
      <c r="B46" s="57">
        <v>7000</v>
      </c>
      <c r="C46" s="20">
        <v>150</v>
      </c>
      <c r="D46" s="57">
        <v>6700</v>
      </c>
      <c r="E46" s="20">
        <v>140</v>
      </c>
      <c r="F46" s="235">
        <v>4009.82</v>
      </c>
      <c r="G46" s="58"/>
      <c r="H46" s="59"/>
    </row>
    <row r="47" spans="2:8" x14ac:dyDescent="0.2">
      <c r="B47" s="57">
        <v>7200</v>
      </c>
      <c r="C47" s="20">
        <v>150</v>
      </c>
      <c r="D47" s="57">
        <v>6900</v>
      </c>
      <c r="E47" s="20">
        <v>144</v>
      </c>
      <c r="F47" s="235">
        <v>4171.165</v>
      </c>
      <c r="G47" s="58"/>
      <c r="H47" s="59"/>
    </row>
    <row r="48" spans="2:8" x14ac:dyDescent="0.2">
      <c r="B48" s="57">
        <v>7400</v>
      </c>
      <c r="C48" s="20">
        <v>150</v>
      </c>
      <c r="D48" s="57">
        <v>7100</v>
      </c>
      <c r="E48" s="20">
        <v>148</v>
      </c>
      <c r="F48" s="235">
        <v>4331.1875</v>
      </c>
      <c r="G48" s="58"/>
      <c r="H48" s="59"/>
    </row>
    <row r="49" spans="2:8" x14ac:dyDescent="0.2">
      <c r="B49" s="57">
        <v>7600</v>
      </c>
      <c r="C49" s="20">
        <v>150</v>
      </c>
      <c r="D49" s="57">
        <v>7300</v>
      </c>
      <c r="E49" s="20">
        <v>152</v>
      </c>
      <c r="F49" s="235">
        <v>4483.2749999999996</v>
      </c>
      <c r="G49" s="58"/>
      <c r="H49" s="59"/>
    </row>
    <row r="50" spans="2:8" x14ac:dyDescent="0.2">
      <c r="B50" s="57">
        <v>7800</v>
      </c>
      <c r="C50" s="20">
        <v>150</v>
      </c>
      <c r="D50" s="57">
        <v>7500</v>
      </c>
      <c r="E50" s="20">
        <v>156</v>
      </c>
      <c r="F50" s="235">
        <v>4643.2974999999997</v>
      </c>
      <c r="G50" s="58"/>
      <c r="H50" s="59"/>
    </row>
    <row r="51" spans="2:8" x14ac:dyDescent="0.2">
      <c r="B51" s="57">
        <v>8000</v>
      </c>
      <c r="C51" s="20">
        <v>150</v>
      </c>
      <c r="D51" s="57">
        <v>7700</v>
      </c>
      <c r="E51" s="20">
        <v>160</v>
      </c>
      <c r="F51" s="235">
        <v>4796.7075000000004</v>
      </c>
      <c r="G51" s="58"/>
      <c r="H51" s="59"/>
    </row>
    <row r="52" spans="2:8" s="17" customFormat="1" ht="10.15" customHeight="1" x14ac:dyDescent="0.2">
      <c r="B52" s="302" t="s">
        <v>177</v>
      </c>
      <c r="C52" s="302"/>
      <c r="D52" s="302"/>
      <c r="E52" s="302"/>
      <c r="F52" s="302"/>
      <c r="G52" s="1"/>
      <c r="H52" s="1"/>
    </row>
    <row r="53" spans="2:8" s="17" customFormat="1" ht="16.5" customHeight="1" x14ac:dyDescent="0.2">
      <c r="B53" s="303"/>
      <c r="C53" s="303"/>
      <c r="D53" s="303"/>
      <c r="E53" s="303"/>
      <c r="F53" s="303"/>
      <c r="G53" s="1"/>
      <c r="H53" s="1"/>
    </row>
    <row r="54" spans="2:8" s="17" customFormat="1" ht="13.15" customHeight="1" x14ac:dyDescent="0.2">
      <c r="B54" s="303"/>
      <c r="C54" s="303"/>
      <c r="D54" s="303"/>
      <c r="E54" s="303"/>
      <c r="F54" s="303"/>
      <c r="G54" s="1"/>
      <c r="H54" s="1"/>
    </row>
    <row r="55" spans="2:8" x14ac:dyDescent="0.2">
      <c r="B55" s="303"/>
      <c r="C55" s="303"/>
      <c r="D55" s="303"/>
      <c r="E55" s="303"/>
      <c r="F55" s="303"/>
      <c r="G55" s="1"/>
      <c r="H55" s="1"/>
    </row>
    <row r="56" spans="2:8" x14ac:dyDescent="0.2">
      <c r="B56" s="303"/>
      <c r="C56" s="303"/>
      <c r="D56" s="303"/>
      <c r="E56" s="303"/>
      <c r="F56" s="303"/>
      <c r="G56" s="1"/>
      <c r="H56" s="1"/>
    </row>
    <row r="57" spans="2:8" ht="48" customHeight="1" x14ac:dyDescent="0.2">
      <c r="B57" s="1"/>
      <c r="C57" s="1"/>
      <c r="D57" s="1"/>
      <c r="E57" s="1"/>
      <c r="F57" s="1"/>
      <c r="G57" s="1"/>
      <c r="H57" s="1"/>
    </row>
    <row r="58" spans="2:8" x14ac:dyDescent="0.2">
      <c r="C58" s="51"/>
      <c r="D58" s="51"/>
      <c r="E58" s="51"/>
    </row>
    <row r="59" spans="2:8" x14ac:dyDescent="0.2">
      <c r="C59" s="17"/>
      <c r="D59" s="17"/>
      <c r="E59" s="17"/>
    </row>
    <row r="61" spans="2:8" x14ac:dyDescent="0.2">
      <c r="C61" s="17"/>
      <c r="D61" s="17"/>
      <c r="E61" s="17"/>
    </row>
    <row r="62" spans="2:8" x14ac:dyDescent="0.2">
      <c r="C62" s="17"/>
      <c r="D62" s="17"/>
      <c r="E62" s="17"/>
      <c r="H62"/>
    </row>
    <row r="63" spans="2:8" x14ac:dyDescent="0.2">
      <c r="H63"/>
    </row>
    <row r="64" spans="2:8" ht="15" x14ac:dyDescent="0.25">
      <c r="C64" s="68"/>
      <c r="D64" s="68"/>
      <c r="E64" s="68"/>
      <c r="H64" s="68"/>
    </row>
  </sheetData>
  <sheetProtection algorithmName="SHA-512" hashValue="pitOp+QKP5TmNjtzIdMFX+mCKl6SKsKkyjJqBI86PHq64+4ZuMwCDKMi4x4fcDTtGKnWslKfc3nW8WnZuuYwKg==" saltValue="s8bSBGKQG5BOUUhdDBshWA==" spinCount="100000" sheet="1" objects="1" scenarios="1"/>
  <mergeCells count="4">
    <mergeCell ref="B5:D5"/>
    <mergeCell ref="H2:I2"/>
    <mergeCell ref="B52:F56"/>
    <mergeCell ref="A2:D2"/>
  </mergeCells>
  <conditionalFormatting sqref="B11:B46">
    <cfRule type="duplicateValues" dxfId="2" priority="3"/>
  </conditionalFormatting>
  <conditionalFormatting sqref="B57">
    <cfRule type="duplicateValues" dxfId="1" priority="1"/>
  </conditionalFormatting>
  <pageMargins left="0.75" right="0.75" top="1" bottom="1" header="0.49166666666666697" footer="0.49166666666666697"/>
  <pageSetup paperSize="9" scale="50" orientation="landscape" r:id="rId1"/>
  <headerFooter alignWithMargins="0"/>
  <rowBreaks count="1" manualBreakCount="1">
    <brk id="52"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2:P26"/>
  <sheetViews>
    <sheetView showGridLines="0" workbookViewId="0">
      <selection activeCell="H24" sqref="H24"/>
    </sheetView>
  </sheetViews>
  <sheetFormatPr defaultColWidth="9" defaultRowHeight="12.75" x14ac:dyDescent="0.2"/>
  <cols>
    <col min="1" max="1" width="16.140625" customWidth="1"/>
    <col min="2" max="2" width="13.85546875" customWidth="1"/>
    <col min="3" max="3" width="14.85546875" customWidth="1"/>
    <col min="4" max="4" width="0.7109375" customWidth="1"/>
    <col min="5" max="5" width="14.85546875" bestFit="1" customWidth="1"/>
    <col min="6" max="6" width="14.85546875" customWidth="1"/>
    <col min="7" max="7" width="12.42578125" customWidth="1"/>
    <col min="8" max="10" width="14.85546875" customWidth="1"/>
    <col min="11" max="11" width="14.7109375" customWidth="1"/>
    <col min="12" max="12" width="15.28515625" customWidth="1"/>
  </cols>
  <sheetData>
    <row r="2" spans="1:16" ht="23.25" x14ac:dyDescent="0.35">
      <c r="A2" s="301" t="s">
        <v>186</v>
      </c>
      <c r="B2" s="301"/>
      <c r="C2" s="301"/>
      <c r="D2" s="301"/>
      <c r="E2" s="301"/>
      <c r="F2" s="301"/>
      <c r="K2" s="4" t="s">
        <v>185</v>
      </c>
    </row>
    <row r="3" spans="1:16" ht="23.25" x14ac:dyDescent="0.35">
      <c r="A3" s="245"/>
      <c r="B3" s="245"/>
      <c r="C3" s="245"/>
      <c r="D3" s="245"/>
      <c r="E3" s="245"/>
      <c r="F3" s="245"/>
      <c r="K3" s="4"/>
    </row>
    <row r="4" spans="1:16" ht="15.75" x14ac:dyDescent="0.25">
      <c r="B4" s="32"/>
      <c r="C4" s="5" t="s">
        <v>53</v>
      </c>
      <c r="D4" s="5"/>
      <c r="E4" s="5"/>
    </row>
    <row r="5" spans="1:16" ht="56.45" customHeight="1" x14ac:dyDescent="0.2">
      <c r="B5" s="308" t="s">
        <v>57</v>
      </c>
      <c r="C5" s="309"/>
      <c r="D5" s="310"/>
      <c r="E5" s="19" t="s">
        <v>79</v>
      </c>
      <c r="F5" s="11" t="s">
        <v>162</v>
      </c>
      <c r="G5" s="11" t="s">
        <v>163</v>
      </c>
      <c r="H5" s="9" t="s">
        <v>2</v>
      </c>
      <c r="I5" s="9" t="s">
        <v>3</v>
      </c>
      <c r="J5" s="247" t="s">
        <v>4</v>
      </c>
      <c r="K5" s="305"/>
      <c r="L5" s="38" t="s">
        <v>5</v>
      </c>
      <c r="M5" s="39"/>
      <c r="N5" s="39"/>
    </row>
    <row r="6" spans="1:16" x14ac:dyDescent="0.2">
      <c r="B6" s="311"/>
      <c r="C6" s="312"/>
      <c r="D6" s="313"/>
      <c r="E6" s="19" t="s">
        <v>74</v>
      </c>
      <c r="F6" s="11" t="s">
        <v>40</v>
      </c>
      <c r="G6" s="11" t="s">
        <v>40</v>
      </c>
      <c r="H6" s="33" t="s">
        <v>54</v>
      </c>
      <c r="I6" s="33" t="s">
        <v>13</v>
      </c>
      <c r="J6" s="40" t="s">
        <v>15</v>
      </c>
      <c r="K6" s="41" t="s">
        <v>55</v>
      </c>
      <c r="L6" s="11" t="s">
        <v>18</v>
      </c>
      <c r="M6" s="24"/>
      <c r="N6" s="24"/>
    </row>
    <row r="7" spans="1:16" x14ac:dyDescent="0.2">
      <c r="B7" s="257" t="s">
        <v>133</v>
      </c>
      <c r="C7" s="258"/>
      <c r="D7" s="259"/>
      <c r="E7" s="34" t="s">
        <v>129</v>
      </c>
      <c r="F7" s="34" t="s">
        <v>164</v>
      </c>
      <c r="G7" s="34" t="s">
        <v>164</v>
      </c>
      <c r="H7" s="34">
        <v>685</v>
      </c>
      <c r="I7" s="35">
        <v>11.15</v>
      </c>
      <c r="J7" s="34">
        <v>60</v>
      </c>
      <c r="K7" s="34">
        <v>30</v>
      </c>
      <c r="L7" s="236">
        <v>186.86052000000001</v>
      </c>
      <c r="M7" s="43"/>
      <c r="N7" s="28"/>
    </row>
    <row r="8" spans="1:16" x14ac:dyDescent="0.2">
      <c r="B8" s="257" t="s">
        <v>134</v>
      </c>
      <c r="C8" s="258"/>
      <c r="D8" s="259"/>
      <c r="E8" s="34" t="s">
        <v>130</v>
      </c>
      <c r="F8" s="34" t="s">
        <v>165</v>
      </c>
      <c r="G8" s="34" t="s">
        <v>168</v>
      </c>
      <c r="H8" s="34">
        <v>589</v>
      </c>
      <c r="I8" s="35">
        <v>11.94</v>
      </c>
      <c r="J8" s="34">
        <v>48</v>
      </c>
      <c r="K8" s="34">
        <v>24</v>
      </c>
      <c r="L8" s="236">
        <v>227.53764000000001</v>
      </c>
      <c r="M8" s="43"/>
      <c r="N8" s="28"/>
    </row>
    <row r="9" spans="1:16" x14ac:dyDescent="0.2">
      <c r="B9" s="257" t="s">
        <v>135</v>
      </c>
      <c r="C9" s="258"/>
      <c r="D9" s="259"/>
      <c r="E9" s="34" t="s">
        <v>131</v>
      </c>
      <c r="F9" s="34" t="s">
        <v>166</v>
      </c>
      <c r="G9" s="34" t="s">
        <v>169</v>
      </c>
      <c r="H9" s="34">
        <v>497</v>
      </c>
      <c r="I9" s="35">
        <v>13.39</v>
      </c>
      <c r="J9" s="34">
        <v>36</v>
      </c>
      <c r="K9" s="34">
        <v>18</v>
      </c>
      <c r="L9" s="236">
        <v>260.58780000000002</v>
      </c>
      <c r="M9" s="43"/>
      <c r="N9" s="28"/>
    </row>
    <row r="10" spans="1:16" x14ac:dyDescent="0.2">
      <c r="B10" s="257" t="s">
        <v>136</v>
      </c>
      <c r="C10" s="258"/>
      <c r="D10" s="259"/>
      <c r="E10" s="34" t="s">
        <v>132</v>
      </c>
      <c r="F10" s="34" t="s">
        <v>167</v>
      </c>
      <c r="G10" s="34" t="s">
        <v>170</v>
      </c>
      <c r="H10" s="34">
        <v>667</v>
      </c>
      <c r="I10" s="35">
        <v>18.079999999999998</v>
      </c>
      <c r="J10" s="34">
        <v>36</v>
      </c>
      <c r="K10" s="34">
        <v>18</v>
      </c>
      <c r="L10" s="236">
        <v>293.63796000000002</v>
      </c>
      <c r="M10" s="43"/>
      <c r="N10" s="28"/>
    </row>
    <row r="11" spans="1:16" ht="12.6" customHeight="1" x14ac:dyDescent="0.2">
      <c r="B11" s="306" t="s">
        <v>196</v>
      </c>
      <c r="C11" s="306"/>
      <c r="D11" s="306"/>
      <c r="E11" s="306"/>
      <c r="F11" s="306"/>
      <c r="G11" s="306"/>
      <c r="H11" s="306"/>
      <c r="I11" s="306"/>
      <c r="J11" s="306"/>
      <c r="K11" s="306"/>
      <c r="L11" s="36"/>
    </row>
    <row r="12" spans="1:16" x14ac:dyDescent="0.2">
      <c r="B12" s="307"/>
      <c r="C12" s="307"/>
      <c r="D12" s="307"/>
      <c r="E12" s="307"/>
      <c r="F12" s="307"/>
      <c r="G12" s="307"/>
      <c r="H12" s="307"/>
      <c r="I12" s="307"/>
      <c r="J12" s="307"/>
      <c r="K12" s="307"/>
      <c r="L12" s="36"/>
      <c r="P12" s="44"/>
    </row>
    <row r="13" spans="1:16" x14ac:dyDescent="0.2">
      <c r="B13" s="307"/>
      <c r="C13" s="307"/>
      <c r="D13" s="307"/>
      <c r="E13" s="307"/>
      <c r="F13" s="307"/>
      <c r="G13" s="307"/>
      <c r="H13" s="307"/>
      <c r="I13" s="307"/>
      <c r="J13" s="307"/>
      <c r="K13" s="307"/>
      <c r="L13" s="36"/>
    </row>
    <row r="14" spans="1:16" ht="15" customHeight="1" x14ac:dyDescent="0.2">
      <c r="B14" s="109"/>
      <c r="C14" s="51"/>
      <c r="D14" s="51"/>
      <c r="E14" s="51"/>
      <c r="F14" s="36"/>
      <c r="G14" s="36"/>
      <c r="H14" s="36"/>
      <c r="I14" s="36"/>
      <c r="J14" s="36"/>
      <c r="K14" s="36"/>
      <c r="L14" s="36"/>
    </row>
    <row r="15" spans="1:16" x14ac:dyDescent="0.2">
      <c r="C15" s="36"/>
      <c r="D15" s="36"/>
      <c r="E15" s="36"/>
      <c r="F15" s="36"/>
      <c r="G15" s="36"/>
      <c r="H15" s="36"/>
      <c r="I15" s="36"/>
      <c r="J15" s="36"/>
      <c r="K15" s="36"/>
      <c r="L15" s="36"/>
    </row>
    <row r="18" spans="1:10" s="94" customFormat="1" ht="15.75" x14ac:dyDescent="0.25">
      <c r="B18" s="99"/>
      <c r="C18" s="99" t="s">
        <v>191</v>
      </c>
    </row>
    <row r="19" spans="1:10" s="94" customFormat="1" ht="25.5" x14ac:dyDescent="0.2">
      <c r="A19" s="304"/>
      <c r="B19" s="293" t="s">
        <v>57</v>
      </c>
      <c r="C19" s="314"/>
      <c r="D19" s="294"/>
      <c r="E19" s="19" t="s">
        <v>79</v>
      </c>
      <c r="F19" s="293" t="s">
        <v>3</v>
      </c>
      <c r="G19" s="294"/>
      <c r="H19" s="11" t="s">
        <v>5</v>
      </c>
    </row>
    <row r="20" spans="1:10" s="94" customFormat="1" x14ac:dyDescent="0.2">
      <c r="A20" s="304"/>
      <c r="B20" s="315" t="s">
        <v>121</v>
      </c>
      <c r="C20" s="316"/>
      <c r="D20" s="317"/>
      <c r="E20" s="19" t="s">
        <v>74</v>
      </c>
      <c r="F20" s="191" t="s">
        <v>122</v>
      </c>
      <c r="G20" s="191" t="s">
        <v>123</v>
      </c>
      <c r="H20" s="191" t="s">
        <v>137</v>
      </c>
      <c r="I20" s="192"/>
    </row>
    <row r="21" spans="1:10" s="94" customFormat="1" x14ac:dyDescent="0.2">
      <c r="A21" s="304"/>
      <c r="B21" s="257" t="s">
        <v>171</v>
      </c>
      <c r="C21" s="258"/>
      <c r="D21" s="259"/>
      <c r="E21" s="243" t="s">
        <v>124</v>
      </c>
      <c r="F21" s="95">
        <v>28</v>
      </c>
      <c r="G21" s="20">
        <v>4.67</v>
      </c>
      <c r="H21" s="244">
        <v>2625</v>
      </c>
      <c r="I21" s="192"/>
    </row>
    <row r="22" spans="1:10" s="94" customFormat="1" x14ac:dyDescent="0.2">
      <c r="A22" s="304"/>
      <c r="B22" s="318" t="s">
        <v>125</v>
      </c>
      <c r="C22" s="319"/>
      <c r="D22" s="320"/>
      <c r="E22" s="14" t="s">
        <v>126</v>
      </c>
      <c r="F22" s="14">
        <v>28.42</v>
      </c>
      <c r="G22" s="14">
        <v>4.74</v>
      </c>
      <c r="H22" s="237">
        <v>2760</v>
      </c>
      <c r="I22"/>
    </row>
    <row r="23" spans="1:10" s="94" customFormat="1" x14ac:dyDescent="0.2">
      <c r="A23" s="304"/>
      <c r="B23" s="318" t="s">
        <v>127</v>
      </c>
      <c r="C23" s="319"/>
      <c r="D23" s="320"/>
      <c r="E23" s="242" t="s">
        <v>124</v>
      </c>
      <c r="F23" s="14">
        <v>35.51</v>
      </c>
      <c r="G23" s="14">
        <v>5.92</v>
      </c>
      <c r="H23" s="237">
        <v>3280</v>
      </c>
      <c r="I23"/>
    </row>
    <row r="24" spans="1:10" s="94" customFormat="1" x14ac:dyDescent="0.2">
      <c r="A24" s="304"/>
      <c r="B24" s="318" t="s">
        <v>128</v>
      </c>
      <c r="C24" s="319"/>
      <c r="D24" s="320"/>
      <c r="E24" s="14" t="s">
        <v>126</v>
      </c>
      <c r="F24" s="14">
        <v>36.369999999999997</v>
      </c>
      <c r="G24" s="14">
        <v>6.06</v>
      </c>
      <c r="H24" s="237">
        <v>3420</v>
      </c>
      <c r="I24"/>
    </row>
    <row r="25" spans="1:10" s="94" customFormat="1" x14ac:dyDescent="0.2">
      <c r="I25"/>
    </row>
    <row r="26" spans="1:10" s="94" customFormat="1" x14ac:dyDescent="0.2">
      <c r="B26" s="209" t="s">
        <v>154</v>
      </c>
      <c r="C26" s="192"/>
      <c r="D26" s="192"/>
      <c r="E26" s="192"/>
      <c r="F26" s="192"/>
      <c r="G26" s="192"/>
      <c r="H26" s="192"/>
      <c r="I26" s="85"/>
      <c r="J26" s="192"/>
    </row>
  </sheetData>
  <sheetProtection algorithmName="SHA-512" hashValue="9QZWMxjc0g3SXtxadASwWTbbT9zge8657GC5cSZmBaGmcpH2+P27uylcGBNOfZ47TfOqFAhObigOHkKYBsck4g==" saltValue="yJpt/qGdhAW4OsiPF0DxtA==" spinCount="100000" sheet="1" objects="1" scenarios="1"/>
  <mergeCells count="16">
    <mergeCell ref="A2:F2"/>
    <mergeCell ref="A19:A24"/>
    <mergeCell ref="J5:K5"/>
    <mergeCell ref="B11:K13"/>
    <mergeCell ref="F19:G19"/>
    <mergeCell ref="B5:D6"/>
    <mergeCell ref="B7:D7"/>
    <mergeCell ref="B8:D8"/>
    <mergeCell ref="B9:D9"/>
    <mergeCell ref="B10:D10"/>
    <mergeCell ref="B19:D19"/>
    <mergeCell ref="B20:D20"/>
    <mergeCell ref="B22:D22"/>
    <mergeCell ref="B23:D23"/>
    <mergeCell ref="B24:D24"/>
    <mergeCell ref="B21:D21"/>
  </mergeCells>
  <phoneticPr fontId="9" type="noConversion"/>
  <conditionalFormatting sqref="B11">
    <cfRule type="duplicateValues" dxfId="0" priority="1"/>
  </conditionalFormatting>
  <pageMargins left="0.75" right="0.75" top="1" bottom="1" header="0.49166666666666697" footer="0.49166666666666697"/>
  <pageSetup paperSize="9"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sheetPr>
  <dimension ref="A2:Q24"/>
  <sheetViews>
    <sheetView showGridLines="0" workbookViewId="0">
      <selection activeCell="I11" sqref="I11"/>
    </sheetView>
  </sheetViews>
  <sheetFormatPr defaultColWidth="9" defaultRowHeight="12.75" x14ac:dyDescent="0.2"/>
  <cols>
    <col min="1" max="1" width="19.140625" customWidth="1"/>
    <col min="2" max="3" width="19.7109375" customWidth="1"/>
    <col min="4" max="4" width="11.42578125" customWidth="1"/>
    <col min="5" max="7" width="10.28515625" customWidth="1"/>
    <col min="8" max="8" width="9.28515625" style="2" customWidth="1"/>
    <col min="9" max="9" width="8.7109375" style="3" customWidth="1"/>
    <col min="10" max="10" width="11" style="2" customWidth="1"/>
    <col min="11" max="11" width="15.7109375" customWidth="1"/>
  </cols>
  <sheetData>
    <row r="2" spans="1:17" x14ac:dyDescent="0.2">
      <c r="D2" s="4"/>
      <c r="E2" s="277" t="s">
        <v>182</v>
      </c>
      <c r="F2" s="277"/>
      <c r="G2" s="277"/>
      <c r="H2" s="277"/>
      <c r="I2" s="277"/>
      <c r="J2" s="4"/>
    </row>
    <row r="3" spans="1:17" x14ac:dyDescent="0.2">
      <c r="G3" s="4"/>
      <c r="H3" s="4"/>
      <c r="I3" s="4"/>
      <c r="J3" s="4"/>
    </row>
    <row r="4" spans="1:17" ht="18.75" x14ac:dyDescent="0.3">
      <c r="B4" s="5" t="s">
        <v>56</v>
      </c>
      <c r="C4" s="6"/>
      <c r="D4" s="6"/>
      <c r="E4" s="6"/>
      <c r="F4" s="6"/>
      <c r="G4" s="6"/>
      <c r="H4" s="6"/>
      <c r="I4" s="6"/>
      <c r="J4" s="6"/>
      <c r="K4" s="199"/>
      <c r="L4" s="199"/>
      <c r="M4" s="199"/>
      <c r="N4" s="199"/>
      <c r="O4" s="85"/>
      <c r="P4" s="85"/>
      <c r="Q4" s="85"/>
    </row>
    <row r="5" spans="1:17" s="1" customFormat="1" ht="38.25" customHeight="1" x14ac:dyDescent="0.2">
      <c r="B5" s="7" t="s">
        <v>57</v>
      </c>
      <c r="C5" s="8" t="s">
        <v>58</v>
      </c>
      <c r="D5" s="293" t="s">
        <v>59</v>
      </c>
      <c r="E5" s="305"/>
      <c r="F5" s="326" t="s">
        <v>60</v>
      </c>
      <c r="G5" s="327"/>
      <c r="H5" s="321"/>
      <c r="I5" s="322"/>
      <c r="J5" s="322"/>
      <c r="K5" s="85"/>
      <c r="L5" s="200"/>
      <c r="M5" s="201"/>
      <c r="N5" s="202"/>
      <c r="O5" s="203"/>
      <c r="P5" s="204"/>
      <c r="Q5" s="205"/>
    </row>
    <row r="6" spans="1:17" s="1" customFormat="1" ht="25.5" x14ac:dyDescent="0.2">
      <c r="A6" s="328"/>
      <c r="B6" s="7"/>
      <c r="C6" s="7" t="s">
        <v>15</v>
      </c>
      <c r="D6" s="7" t="s">
        <v>61</v>
      </c>
      <c r="E6" s="7" t="s">
        <v>62</v>
      </c>
      <c r="F6" s="11" t="s">
        <v>63</v>
      </c>
      <c r="G6" s="8" t="s">
        <v>64</v>
      </c>
      <c r="H6" s="12"/>
      <c r="I6" s="30"/>
      <c r="J6" s="24"/>
      <c r="K6" s="176"/>
      <c r="L6" s="206"/>
      <c r="M6" s="207"/>
      <c r="N6" s="206"/>
      <c r="O6" s="208"/>
      <c r="P6" s="181"/>
      <c r="Q6" s="205"/>
    </row>
    <row r="7" spans="1:17" x14ac:dyDescent="0.2">
      <c r="A7" s="328"/>
      <c r="B7" s="13" t="s">
        <v>138</v>
      </c>
      <c r="C7" s="14">
        <v>36</v>
      </c>
      <c r="D7" s="240">
        <v>20</v>
      </c>
      <c r="E7" s="15">
        <v>744</v>
      </c>
      <c r="F7" s="227">
        <v>220</v>
      </c>
      <c r="G7" s="228">
        <v>11</v>
      </c>
      <c r="H7" s="12"/>
      <c r="I7" s="30"/>
      <c r="J7" s="24"/>
      <c r="K7" s="85"/>
      <c r="L7" s="200"/>
      <c r="M7" s="201"/>
      <c r="N7" s="202"/>
      <c r="O7" s="203"/>
      <c r="P7" s="204"/>
      <c r="Q7" s="85"/>
    </row>
    <row r="8" spans="1:17" s="94" customFormat="1" x14ac:dyDescent="0.2">
      <c r="A8" s="328"/>
      <c r="B8" s="13" t="s">
        <v>65</v>
      </c>
      <c r="C8" s="14">
        <v>36</v>
      </c>
      <c r="D8" s="240">
        <v>20</v>
      </c>
      <c r="E8" s="15">
        <v>744</v>
      </c>
      <c r="F8" s="227">
        <v>231</v>
      </c>
      <c r="G8" s="228">
        <v>11.55</v>
      </c>
      <c r="H8" s="12"/>
      <c r="I8" s="30"/>
      <c r="J8" s="24"/>
      <c r="K8" s="205"/>
      <c r="L8" s="175"/>
      <c r="M8" s="175"/>
      <c r="N8" s="192"/>
      <c r="O8" s="192"/>
      <c r="P8" s="192"/>
      <c r="Q8" s="192"/>
    </row>
    <row r="9" spans="1:17" x14ac:dyDescent="0.2">
      <c r="A9" s="328"/>
      <c r="B9" s="13" t="s">
        <v>120</v>
      </c>
      <c r="C9" s="20">
        <v>30</v>
      </c>
      <c r="D9" s="240">
        <v>25</v>
      </c>
      <c r="E9" s="20">
        <v>774</v>
      </c>
      <c r="F9" s="229">
        <v>340</v>
      </c>
      <c r="G9" s="229">
        <v>13.6</v>
      </c>
      <c r="H9" s="16"/>
      <c r="I9" s="31"/>
      <c r="J9" s="28"/>
    </row>
    <row r="10" spans="1:17" x14ac:dyDescent="0.2">
      <c r="B10" t="s">
        <v>181</v>
      </c>
      <c r="D10" s="17"/>
      <c r="E10" s="3"/>
      <c r="F10" s="2"/>
      <c r="H10"/>
      <c r="I10"/>
      <c r="J10"/>
    </row>
    <row r="11" spans="1:17" ht="13.5" customHeight="1" x14ac:dyDescent="0.3">
      <c r="B11" s="109" t="s">
        <v>119</v>
      </c>
      <c r="C11" s="51"/>
      <c r="D11" s="51"/>
      <c r="E11" s="51"/>
      <c r="H11"/>
      <c r="I11" s="6"/>
      <c r="J11" s="6"/>
      <c r="K11" s="6"/>
      <c r="L11" s="6"/>
      <c r="M11" s="6"/>
      <c r="N11" s="6"/>
    </row>
    <row r="12" spans="1:17" ht="18.75" x14ac:dyDescent="0.3">
      <c r="B12" s="18"/>
      <c r="H12"/>
      <c r="I12" s="6"/>
      <c r="J12" s="6"/>
      <c r="K12" s="6"/>
      <c r="L12" s="6"/>
      <c r="M12" s="6"/>
      <c r="N12" s="6"/>
    </row>
    <row r="13" spans="1:17" ht="16.899999999999999" customHeight="1" x14ac:dyDescent="0.3">
      <c r="B13" s="5" t="s">
        <v>66</v>
      </c>
      <c r="C13" s="6"/>
      <c r="D13" s="6"/>
      <c r="E13" s="6"/>
      <c r="F13" s="6"/>
      <c r="G13" s="6"/>
      <c r="H13" s="6"/>
      <c r="I13" s="1"/>
      <c r="J13" s="1"/>
      <c r="K13" s="1"/>
      <c r="L13" s="1"/>
      <c r="M13" s="1"/>
      <c r="N13" s="1"/>
    </row>
    <row r="14" spans="1:17" ht="23.45" customHeight="1" x14ac:dyDescent="0.2">
      <c r="B14" s="7" t="s">
        <v>57</v>
      </c>
      <c r="C14" s="8" t="s">
        <v>67</v>
      </c>
      <c r="D14" s="289" t="s">
        <v>31</v>
      </c>
      <c r="E14" s="290"/>
      <c r="F14" s="291"/>
      <c r="G14" s="9" t="s">
        <v>5</v>
      </c>
      <c r="H14" s="134"/>
      <c r="I14" s="321"/>
      <c r="J14" s="322"/>
      <c r="K14" s="322"/>
      <c r="L14" s="1"/>
      <c r="M14" s="1"/>
      <c r="N14" s="1"/>
    </row>
    <row r="15" spans="1:17" x14ac:dyDescent="0.2">
      <c r="B15" s="7"/>
      <c r="C15" s="7" t="s">
        <v>15</v>
      </c>
      <c r="D15" s="19" t="s">
        <v>6</v>
      </c>
      <c r="E15" s="19" t="s">
        <v>7</v>
      </c>
      <c r="F15" s="19" t="s">
        <v>8</v>
      </c>
      <c r="G15" s="11" t="s">
        <v>68</v>
      </c>
      <c r="H15" s="8" t="s">
        <v>18</v>
      </c>
      <c r="I15" s="12"/>
      <c r="J15" s="30"/>
      <c r="K15" s="24"/>
    </row>
    <row r="16" spans="1:17" x14ac:dyDescent="0.2">
      <c r="B16" s="13" t="s">
        <v>69</v>
      </c>
      <c r="C16" s="14">
        <v>25</v>
      </c>
      <c r="D16" s="20">
        <v>300</v>
      </c>
      <c r="E16" s="20">
        <v>0.7</v>
      </c>
      <c r="F16" s="20">
        <v>30</v>
      </c>
      <c r="G16" s="227">
        <v>975</v>
      </c>
      <c r="H16" s="230">
        <v>39</v>
      </c>
      <c r="I16" s="16"/>
      <c r="J16" s="31"/>
      <c r="K16" s="28"/>
    </row>
    <row r="17" spans="2:14" ht="14.25" customHeight="1" x14ac:dyDescent="0.2">
      <c r="B17" t="s">
        <v>70</v>
      </c>
      <c r="D17" s="17"/>
      <c r="E17" s="3"/>
      <c r="F17" s="2"/>
      <c r="H17"/>
      <c r="I17"/>
      <c r="J17"/>
    </row>
    <row r="18" spans="2:14" ht="11.45" customHeight="1" x14ac:dyDescent="0.2">
      <c r="H18"/>
      <c r="I18"/>
      <c r="J18"/>
    </row>
    <row r="19" spans="2:14" ht="20.45" customHeight="1" x14ac:dyDescent="0.25">
      <c r="B19" s="5" t="s">
        <v>71</v>
      </c>
      <c r="H19"/>
      <c r="I19" s="1"/>
      <c r="J19" s="1"/>
      <c r="K19" s="1"/>
      <c r="L19" s="1"/>
      <c r="M19" s="1"/>
      <c r="N19" s="1"/>
    </row>
    <row r="20" spans="2:14" ht="25.5" x14ac:dyDescent="0.2">
      <c r="B20" s="308" t="s">
        <v>57</v>
      </c>
      <c r="C20" s="323"/>
      <c r="D20" s="21" t="s">
        <v>5</v>
      </c>
      <c r="E20" s="321"/>
      <c r="F20" s="322"/>
      <c r="G20" s="23"/>
      <c r="I20"/>
      <c r="J20"/>
    </row>
    <row r="21" spans="2:14" x14ac:dyDescent="0.2">
      <c r="B21" s="324"/>
      <c r="C21" s="325"/>
      <c r="D21" s="9" t="s">
        <v>18</v>
      </c>
      <c r="E21" s="12"/>
      <c r="F21" s="24"/>
      <c r="G21" s="2"/>
      <c r="H21"/>
      <c r="I21"/>
      <c r="J21"/>
    </row>
    <row r="22" spans="2:14" x14ac:dyDescent="0.2">
      <c r="B22" s="25" t="s">
        <v>72</v>
      </c>
      <c r="C22" s="26"/>
      <c r="D22" s="231">
        <v>1070</v>
      </c>
      <c r="E22" s="27"/>
      <c r="F22" s="28"/>
      <c r="G22" s="2"/>
      <c r="H22"/>
      <c r="I22"/>
      <c r="J22"/>
    </row>
    <row r="23" spans="2:14" x14ac:dyDescent="0.2">
      <c r="B23" t="s">
        <v>73</v>
      </c>
      <c r="D23" s="29"/>
      <c r="H23"/>
      <c r="I23"/>
      <c r="J23"/>
    </row>
    <row r="24" spans="2:14" x14ac:dyDescent="0.2">
      <c r="B24" t="s">
        <v>161</v>
      </c>
      <c r="H24"/>
    </row>
  </sheetData>
  <sheetProtection algorithmName="SHA-512" hashValue="Wn1OGHKWieenMPlbfqtvIL60LuI47A7FcQjF4nQiBev44Aqr9V0KwOrJ9jtb4kyzwWXD+IVu/1mVbPblTk7QKg==" saltValue="wS2fS3ChhaTkkY6hDW2wOw==" spinCount="100000" sheet="1" objects="1" scenarios="1"/>
  <mergeCells count="9">
    <mergeCell ref="A6:A9"/>
    <mergeCell ref="E20:F20"/>
    <mergeCell ref="B20:C21"/>
    <mergeCell ref="D5:E5"/>
    <mergeCell ref="F5:G5"/>
    <mergeCell ref="E2:I2"/>
    <mergeCell ref="H5:J5"/>
    <mergeCell ref="D14:F14"/>
    <mergeCell ref="I14:K14"/>
  </mergeCells>
  <pageMargins left="0.74791666666666701" right="0.74791666666666701" top="0.98402777777777795" bottom="0.98402777777777795" header="0.51180555555555596" footer="0.51180555555555596"/>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4</vt:i4>
      </vt:variant>
    </vt:vector>
  </HeadingPairs>
  <TitlesOfParts>
    <vt:vector size="10" baseType="lpstr">
      <vt:lpstr>nosné zdivo</vt:lpstr>
      <vt:lpstr>nenosné zdivo</vt:lpstr>
      <vt:lpstr>překlady</vt:lpstr>
      <vt:lpstr>stropní systém</vt:lpstr>
      <vt:lpstr>U-profily</vt:lpstr>
      <vt:lpstr>lepidlo+nářadí</vt:lpstr>
      <vt:lpstr>'lepidlo+nářadí'!Oblast_tisku</vt:lpstr>
      <vt:lpstr>překlady!Oblast_tisku</vt:lpstr>
      <vt:lpstr>'stropní systém'!Oblast_tisku</vt:lpstr>
      <vt:lpstr>'U-profily'!Oblast_tisku</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Andrea Kolmanová</cp:lastModifiedBy>
  <cp:lastPrinted>2025-02-21T10:48:02Z</cp:lastPrinted>
  <dcterms:created xsi:type="dcterms:W3CDTF">1997-01-24T11:07:00Z</dcterms:created>
  <dcterms:modified xsi:type="dcterms:W3CDTF">2025-02-24T08:08:13Z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1033-11.2.0.11440</vt:lpwstr>
  </property>
  <property fmtid="{D5CDD505-2E9C-101B-9397-08002B2CF9AE}" pid="3" name="ICV">
    <vt:lpwstr>D7DA6F9B7F9E4D348688963C39228482</vt:lpwstr>
  </property>
</Properties>
</file>